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480" windowHeight="5985" activeTab="0"/>
  </bookViews>
  <sheets>
    <sheet name="Anfängerklasse" sheetId="1" r:id="rId1"/>
    <sheet name="Fortgeschrittenenklasse" sheetId="2" r:id="rId2"/>
    <sheet name="Openklasse" sheetId="3" r:id="rId3"/>
  </sheets>
  <definedNames>
    <definedName name="_xlnm.Print_Area" localSheetId="0">'Anfängerklasse'!$A$1:$AF$39</definedName>
    <definedName name="_xlnm.Print_Area" localSheetId="1">'Fortgeschrittenenklasse'!$A$1:$AF$23</definedName>
    <definedName name="_xlnm.Print_Area" localSheetId="2">'Openklasse'!$A$1:$AF$29</definedName>
    <definedName name="_xlnm.Print_Titles" localSheetId="0">'Anfängerklasse'!$1:$6</definedName>
  </definedNames>
  <calcPr fullCalcOnLoad="1"/>
</workbook>
</file>

<file path=xl/sharedStrings.xml><?xml version="1.0" encoding="utf-8"?>
<sst xmlns="http://schemas.openxmlformats.org/spreadsheetml/2006/main" count="473" uniqueCount="239">
  <si>
    <t>Hund</t>
  </si>
  <si>
    <t>Punkte</t>
  </si>
  <si>
    <t>Wolfgang</t>
  </si>
  <si>
    <t>Köhler</t>
  </si>
  <si>
    <t>Gespann</t>
  </si>
  <si>
    <t>Stechen</t>
  </si>
  <si>
    <t>Endergebnis</t>
  </si>
  <si>
    <t>Start Nr.</t>
  </si>
  <si>
    <t>Hundeführer</t>
  </si>
  <si>
    <t>∑</t>
  </si>
  <si>
    <t>Null</t>
  </si>
  <si>
    <t>Platz</t>
  </si>
  <si>
    <t>S1</t>
  </si>
  <si>
    <t>S2</t>
  </si>
  <si>
    <t>S3</t>
  </si>
  <si>
    <t>Prädikat</t>
  </si>
  <si>
    <t>R/G</t>
  </si>
  <si>
    <t>G/H</t>
  </si>
  <si>
    <t>L/H</t>
  </si>
  <si>
    <t>G/R</t>
  </si>
  <si>
    <t>Punkt-
anteil</t>
  </si>
  <si>
    <t>O</t>
  </si>
  <si>
    <t>L/R</t>
  </si>
  <si>
    <t>Wurf-
datum</t>
  </si>
  <si>
    <t>Ergebnisse - Open</t>
  </si>
  <si>
    <t>D1</t>
  </si>
  <si>
    <t>D2</t>
  </si>
  <si>
    <t>Petra</t>
  </si>
  <si>
    <t>Rinus</t>
  </si>
  <si>
    <t>Heymans</t>
  </si>
  <si>
    <t>Fircone Creek Cerko</t>
  </si>
  <si>
    <t>Erwin</t>
  </si>
  <si>
    <t>Ketels</t>
  </si>
  <si>
    <t>Weski</t>
  </si>
  <si>
    <t>Millers Square Jochem</t>
  </si>
  <si>
    <t>M.J.</t>
  </si>
  <si>
    <t>Millers Square Nevis Son of Legends</t>
  </si>
  <si>
    <t>DRC-CH Stonehunter Canon</t>
  </si>
  <si>
    <t>A</t>
  </si>
  <si>
    <t>Ergebnisse - Anfänger</t>
  </si>
  <si>
    <t>Jan</t>
  </si>
  <si>
    <t>F/H</t>
  </si>
  <si>
    <t>F/R</t>
  </si>
  <si>
    <t>Jef</t>
  </si>
  <si>
    <t>Kris</t>
  </si>
  <si>
    <t>Camps</t>
  </si>
  <si>
    <t>Ember of Lucifers Delight</t>
  </si>
  <si>
    <t>Marion</t>
  </si>
  <si>
    <t>Stonehunter Eging Mika</t>
  </si>
  <si>
    <t>Birgit</t>
  </si>
  <si>
    <t>Jörg</t>
  </si>
  <si>
    <t>Chantal</t>
  </si>
  <si>
    <t>Goreux</t>
  </si>
  <si>
    <t>Ergebnisse - Fortgeschrittene</t>
  </si>
  <si>
    <t>F</t>
  </si>
  <si>
    <t>Christine</t>
  </si>
  <si>
    <t>Marina</t>
  </si>
  <si>
    <t>Gates Fleming</t>
  </si>
  <si>
    <t>Klaus</t>
  </si>
  <si>
    <t>Danny</t>
  </si>
  <si>
    <t>Hayen</t>
  </si>
  <si>
    <t>Vandekerckhove</t>
  </si>
  <si>
    <t>Romberg-van Dam</t>
  </si>
  <si>
    <t>Will to Please in Anzegem (Belgien)</t>
  </si>
  <si>
    <t>A
Lydia Goossens</t>
  </si>
  <si>
    <t>B
Patsy Deheyder</t>
  </si>
  <si>
    <t>C 
Jo Serruys</t>
  </si>
  <si>
    <t>D 
Philip Bollen</t>
  </si>
  <si>
    <t>E
Fille Exelmanns</t>
  </si>
  <si>
    <t>Hilde</t>
  </si>
  <si>
    <t>Pexsters</t>
  </si>
  <si>
    <t>Rocket Star Camiel</t>
  </si>
  <si>
    <t>Geert</t>
  </si>
  <si>
    <t>Vermeersch</t>
  </si>
  <si>
    <t>FT Ch. Trioaks Wader</t>
  </si>
  <si>
    <t>Trioaks Wisp</t>
  </si>
  <si>
    <t>Anita</t>
  </si>
  <si>
    <t>van 't Hof</t>
  </si>
  <si>
    <t>Millers Square Court Cooper</t>
  </si>
  <si>
    <t>Jos</t>
  </si>
  <si>
    <t>Vanherk</t>
  </si>
  <si>
    <t>Starcreek Champ</t>
  </si>
  <si>
    <t>Andrie</t>
  </si>
  <si>
    <t>Damme</t>
  </si>
  <si>
    <t>Loyal Sample vd Hooydamhoeve</t>
  </si>
  <si>
    <t>Joost</t>
  </si>
  <si>
    <t>de Fouw</t>
  </si>
  <si>
    <t>Millers Square Hurricane Jack</t>
  </si>
  <si>
    <t>Dirk</t>
  </si>
  <si>
    <t>Volders</t>
  </si>
  <si>
    <t>Goodwood Zenith</t>
  </si>
  <si>
    <t>Goodwood Emotion</t>
  </si>
  <si>
    <t>Eddy</t>
  </si>
  <si>
    <t>Uytdewilligen</t>
  </si>
  <si>
    <t>City van de schamsedijk</t>
  </si>
  <si>
    <t>Heeren</t>
  </si>
  <si>
    <t>Clea de Appporteur</t>
  </si>
  <si>
    <t>Piet</t>
  </si>
  <si>
    <t>Schaafsma</t>
  </si>
  <si>
    <t>Cadover Purdey</t>
  </si>
  <si>
    <t>Ger</t>
  </si>
  <si>
    <t>Tiverton Early Morning Tea For X-Mas</t>
  </si>
  <si>
    <t>Heikenfeld</t>
  </si>
  <si>
    <t>Katleen</t>
  </si>
  <si>
    <t>Popelier</t>
  </si>
  <si>
    <t>Deeplake Clinton</t>
  </si>
  <si>
    <t>Rony</t>
  </si>
  <si>
    <t>Michiels</t>
  </si>
  <si>
    <t>Dual's Hope Charlotte</t>
  </si>
  <si>
    <t>John</t>
  </si>
  <si>
    <t>Grommers</t>
  </si>
  <si>
    <t>Corran de Apporteur</t>
  </si>
  <si>
    <t>Gilbert</t>
  </si>
  <si>
    <t>Matthys</t>
  </si>
  <si>
    <t>Deeplake Checka</t>
  </si>
  <si>
    <t>Ripzaad</t>
  </si>
  <si>
    <t>Stan</t>
  </si>
  <si>
    <t>Jochems</t>
  </si>
  <si>
    <t>Cezar de Apporteur</t>
  </si>
  <si>
    <t>Richter: Lydia Goossens, Patsy Deheyder, Jo Serruys, Philip Bollen, Fille Exelmanns</t>
  </si>
  <si>
    <t>Am Samstag den 02.06.2007</t>
  </si>
  <si>
    <t>Platz 3 und 4 wurde durch ein Stechen entschieden !</t>
  </si>
  <si>
    <t>Caroline</t>
  </si>
  <si>
    <t>Koch</t>
  </si>
  <si>
    <t>Underway Indiana</t>
  </si>
  <si>
    <t>Moon Worker's Empress (Lux. J. Ch, NJK)</t>
  </si>
  <si>
    <t>Searover Ruffling Willow</t>
  </si>
  <si>
    <t>Dietmar</t>
  </si>
  <si>
    <t>Romeike</t>
  </si>
  <si>
    <t>Work and more Dheelis</t>
  </si>
  <si>
    <t>Steven</t>
  </si>
  <si>
    <t>Lievens</t>
  </si>
  <si>
    <t>Exeptional of Lucifers Delight</t>
  </si>
  <si>
    <t>Marianne</t>
  </si>
  <si>
    <t>Van Soest</t>
  </si>
  <si>
    <t>Freebooter of the Charmed Angel</t>
  </si>
  <si>
    <t>Peiren</t>
  </si>
  <si>
    <t>Whispering Oaks Doesjka</t>
  </si>
  <si>
    <t>Nel</t>
  </si>
  <si>
    <t>Barendregt</t>
  </si>
  <si>
    <t>Northmore Ned (Strider)</t>
  </si>
  <si>
    <t>Verniers</t>
  </si>
  <si>
    <t>Lux Jeugd Ch Darko van Joan's Hoeve</t>
  </si>
  <si>
    <t>Enjoy of Lucifers Delight</t>
  </si>
  <si>
    <t>Venford Victor (Ranger)</t>
  </si>
  <si>
    <t>Lieljan</t>
  </si>
  <si>
    <t>Bossuyt</t>
  </si>
  <si>
    <t>Breezel van het Rooiveld (Quinnell)</t>
  </si>
  <si>
    <t>Jelle</t>
  </si>
  <si>
    <t>Huysmans</t>
  </si>
  <si>
    <t>Andrea</t>
  </si>
  <si>
    <t>Boszomenyi</t>
  </si>
  <si>
    <t>Snelle Eddie of Dukefield</t>
  </si>
  <si>
    <t>Emanuel</t>
  </si>
  <si>
    <t>De Peuter</t>
  </si>
  <si>
    <t>Dupont van de Aysboshove</t>
  </si>
  <si>
    <t>Guy</t>
  </si>
  <si>
    <t>Pype</t>
  </si>
  <si>
    <t>Thornmill flint</t>
  </si>
  <si>
    <t>Pita</t>
  </si>
  <si>
    <t>Van Kan-Schaefer</t>
  </si>
  <si>
    <t>VANCE D'ASPE ET D'OSSAU</t>
  </si>
  <si>
    <t>ESTHER DES QUATRE CYPRES</t>
  </si>
  <si>
    <t>Ninette</t>
  </si>
  <si>
    <t>Schitthelm</t>
  </si>
  <si>
    <t>Work and more Dinsmore</t>
  </si>
  <si>
    <t>Armand</t>
  </si>
  <si>
    <t>De Roover</t>
  </si>
  <si>
    <t>Chinnordale Skydiver</t>
  </si>
  <si>
    <t>Trudy</t>
  </si>
  <si>
    <t>DEN BOESTERD</t>
  </si>
  <si>
    <t>Never give up Clèr v.d. Loenense Hoeve</t>
  </si>
  <si>
    <t>Monique</t>
  </si>
  <si>
    <t>Sierens</t>
  </si>
  <si>
    <t>Baloo de Loyîval</t>
  </si>
  <si>
    <t>Stefanie</t>
  </si>
  <si>
    <t>Schumacher</t>
  </si>
  <si>
    <t>Work and more Devin</t>
  </si>
  <si>
    <t>Marie-Louise</t>
  </si>
  <si>
    <t>Marquet</t>
  </si>
  <si>
    <t>Curahee Carisma</t>
  </si>
  <si>
    <t>Koenraad</t>
  </si>
  <si>
    <t>Emile of Ardomes Delight</t>
  </si>
  <si>
    <t>Work and more Doughal</t>
  </si>
  <si>
    <t>Julia</t>
  </si>
  <si>
    <t>Rösch</t>
  </si>
  <si>
    <t>Fly vom Lipperoder Bruch</t>
  </si>
  <si>
    <t>CORINE</t>
  </si>
  <si>
    <t>Bonvarlet</t>
  </si>
  <si>
    <t>WHEATON'S BAILA</t>
  </si>
  <si>
    <t>Lutz</t>
  </si>
  <si>
    <t>VAMP Tender Tormentil at Gilead</t>
  </si>
  <si>
    <t>Freddy</t>
  </si>
  <si>
    <t>Quackelbeen</t>
  </si>
  <si>
    <t>Fellow of Ridersfort Quackelbeen freddy</t>
  </si>
  <si>
    <t>Temmerman</t>
  </si>
  <si>
    <t>van de Vijver</t>
  </si>
  <si>
    <t>NSDTR/R</t>
  </si>
  <si>
    <t>Koen</t>
  </si>
  <si>
    <t>Clever van 't Hof Pierlapont</t>
  </si>
  <si>
    <t>Holway Rhapsody</t>
  </si>
  <si>
    <t>Candid of the Modern Inn</t>
  </si>
  <si>
    <t>Behrens</t>
  </si>
  <si>
    <t>Arrow vom Retrieverzwinger</t>
  </si>
  <si>
    <t>Franciscus</t>
  </si>
  <si>
    <t>Oostveen</t>
  </si>
  <si>
    <t>Mark</t>
  </si>
  <si>
    <t>Dewilde</t>
  </si>
  <si>
    <t>Dazzle No Hills</t>
  </si>
  <si>
    <t>George</t>
  </si>
  <si>
    <t>Boszormeny</t>
  </si>
  <si>
    <t>Starcreek Eager</t>
  </si>
  <si>
    <t>Esther</t>
  </si>
  <si>
    <t>de Koningh</t>
  </si>
  <si>
    <t>Oriole Cottage Noah</t>
  </si>
  <si>
    <t>Gerdy</t>
  </si>
  <si>
    <t>Maelbrancke</t>
  </si>
  <si>
    <t>Thornmill Challenge</t>
  </si>
  <si>
    <t>Kroonkennel's Duca</t>
  </si>
  <si>
    <t>Janssens</t>
  </si>
  <si>
    <t>Annelore</t>
  </si>
  <si>
    <t>Coffyn</t>
  </si>
  <si>
    <t>Quiet Woods Utwo Beautiful Day</t>
  </si>
  <si>
    <t>Racing Jill of Mountain-Forest-Glade</t>
  </si>
  <si>
    <t>Yvonne</t>
  </si>
  <si>
    <t>Holkeboer</t>
  </si>
  <si>
    <t>Bos</t>
  </si>
  <si>
    <t>Starcreek Daryl</t>
  </si>
  <si>
    <t>Bouke</t>
  </si>
  <si>
    <t>de Jonge</t>
  </si>
  <si>
    <t>Etienne</t>
  </si>
  <si>
    <t>Wallaert</t>
  </si>
  <si>
    <t>Colin van 't Hof Pierlapont</t>
  </si>
  <si>
    <t>Boukje</t>
  </si>
  <si>
    <t>Eekma</t>
  </si>
  <si>
    <t>Whispering Oaks Dutch Blue</t>
  </si>
  <si>
    <t>Prince Olaf v.d Woudstreek</t>
  </si>
  <si>
    <t xml:space="preserve">Farchal Flora (Purdey) </t>
  </si>
  <si>
    <t>Firehaert Jelle's Darwin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</si>
</sst>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_-* #,##0.00\ [$€]_-;\-* #,##0.00\ [$€]_-;_-* &quot;-&quot;??\ [$€]_-;_-@_-"/>
    <numFmt numFmtId="174" formatCode="0.000%"/>
  </numFmts>
  <fonts count="16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2" borderId="1" xfId="21" applyFont="1" applyFill="1" applyBorder="1" applyAlignment="1">
      <alignment horizontal="left"/>
      <protection/>
    </xf>
    <xf numFmtId="0" fontId="2" fillId="2" borderId="2" xfId="21" applyFont="1" applyFill="1" applyBorder="1" applyAlignment="1">
      <alignment horizontal="left"/>
      <protection/>
    </xf>
    <xf numFmtId="0" fontId="2" fillId="2" borderId="2" xfId="21" applyFont="1" applyFill="1" applyBorder="1" applyAlignment="1">
      <alignment horizontal="center"/>
      <protection/>
    </xf>
    <xf numFmtId="0" fontId="3" fillId="2" borderId="2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left"/>
      <protection/>
    </xf>
    <xf numFmtId="0" fontId="2" fillId="2" borderId="5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left"/>
      <protection/>
    </xf>
    <xf numFmtId="0" fontId="2" fillId="2" borderId="9" xfId="21" applyFont="1" applyFill="1" applyBorder="1" applyAlignment="1">
      <alignment horizontal="left"/>
      <protection/>
    </xf>
    <xf numFmtId="0" fontId="0" fillId="2" borderId="9" xfId="21" applyFont="1" applyFill="1" applyBorder="1" applyAlignment="1">
      <alignment horizontal="center"/>
      <protection/>
    </xf>
    <xf numFmtId="0" fontId="2" fillId="2" borderId="9" xfId="21" applyFont="1" applyFill="1" applyBorder="1" applyAlignment="1">
      <alignment horizontal="center"/>
      <protection/>
    </xf>
    <xf numFmtId="0" fontId="4" fillId="2" borderId="9" xfId="21" applyFont="1" applyFill="1" applyBorder="1" applyAlignment="1">
      <alignment horizontal="center"/>
      <protection/>
    </xf>
    <xf numFmtId="0" fontId="0" fillId="2" borderId="10" xfId="21" applyFont="1" applyFill="1" applyBorder="1" applyAlignment="1">
      <alignment horizontal="center"/>
      <protection/>
    </xf>
    <xf numFmtId="0" fontId="2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2" fillId="4" borderId="11" xfId="21" applyFont="1" applyFill="1" applyBorder="1" applyAlignment="1">
      <alignment horizontal="center" vertical="center"/>
      <protection/>
    </xf>
    <xf numFmtId="0" fontId="2" fillId="4" borderId="13" xfId="21" applyFont="1" applyFill="1" applyBorder="1" applyAlignment="1">
      <alignment horizontal="center" vertical="center"/>
      <protection/>
    </xf>
    <xf numFmtId="0" fontId="1" fillId="2" borderId="0" xfId="20" applyFont="1" applyFill="1">
      <alignment/>
      <protection/>
    </xf>
    <xf numFmtId="0" fontId="12" fillId="4" borderId="14" xfId="21" applyFont="1" applyFill="1" applyBorder="1" applyAlignment="1">
      <alignment horizontal="center" vertical="center"/>
      <protection/>
    </xf>
    <xf numFmtId="0" fontId="12" fillId="4" borderId="15" xfId="21" applyFont="1" applyFill="1" applyBorder="1" applyAlignment="1">
      <alignment horizontal="center" vertical="center"/>
      <protection/>
    </xf>
    <xf numFmtId="0" fontId="12" fillId="4" borderId="15" xfId="21" applyFont="1" applyFill="1" applyBorder="1" applyAlignment="1">
      <alignment vertical="center"/>
      <protection/>
    </xf>
    <xf numFmtId="14" fontId="12" fillId="4" borderId="16" xfId="21" applyNumberFormat="1" applyFont="1" applyFill="1" applyBorder="1" applyAlignment="1">
      <alignment horizontal="center" vertical="center"/>
      <protection/>
    </xf>
    <xf numFmtId="0" fontId="12" fillId="4" borderId="17" xfId="21" applyFont="1" applyFill="1" applyBorder="1" applyAlignment="1">
      <alignment horizontal="center" vertical="center"/>
      <protection/>
    </xf>
    <xf numFmtId="0" fontId="12" fillId="4" borderId="16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applyProtection="1">
      <alignment horizontal="center" vertical="center"/>
      <protection/>
    </xf>
    <xf numFmtId="0" fontId="13" fillId="4" borderId="15" xfId="21" applyFont="1" applyFill="1" applyBorder="1" applyAlignment="1" applyProtection="1">
      <alignment horizontal="center" vertical="center"/>
      <protection/>
    </xf>
    <xf numFmtId="164" fontId="13" fillId="4" borderId="15" xfId="19" applyNumberFormat="1" applyFont="1" applyFill="1" applyBorder="1" applyAlignment="1" applyProtection="1">
      <alignment horizontal="center" vertical="center"/>
      <protection/>
    </xf>
    <xf numFmtId="0" fontId="12" fillId="4" borderId="19" xfId="21" applyFont="1" applyFill="1" applyBorder="1" applyAlignment="1">
      <alignment horizontal="center" vertical="center"/>
      <protection/>
    </xf>
    <xf numFmtId="0" fontId="12" fillId="4" borderId="2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21" xfId="21" applyFont="1" applyFill="1" applyBorder="1" applyAlignment="1">
      <alignment horizontal="center" vertical="center"/>
      <protection/>
    </xf>
    <xf numFmtId="0" fontId="12" fillId="0" borderId="20" xfId="21" applyFont="1" applyFill="1" applyBorder="1" applyAlignment="1">
      <alignment horizontal="center" vertical="center"/>
      <protection/>
    </xf>
    <xf numFmtId="0" fontId="12" fillId="0" borderId="20" xfId="21" applyFont="1" applyFill="1" applyBorder="1" applyAlignment="1">
      <alignment vertical="center"/>
      <protection/>
    </xf>
    <xf numFmtId="14" fontId="12" fillId="0" borderId="22" xfId="21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 applyAlignment="1">
      <alignment horizontal="center" vertical="center"/>
      <protection/>
    </xf>
    <xf numFmtId="0" fontId="12" fillId="0" borderId="22" xfId="21" applyFont="1" applyFill="1" applyBorder="1" applyAlignment="1">
      <alignment horizontal="center" vertical="center"/>
      <protection/>
    </xf>
    <xf numFmtId="0" fontId="12" fillId="0" borderId="18" xfId="21" applyFont="1" applyFill="1" applyBorder="1" applyAlignment="1" applyProtection="1">
      <alignment horizontal="center" vertical="center"/>
      <protection/>
    </xf>
    <xf numFmtId="0" fontId="13" fillId="0" borderId="20" xfId="21" applyFont="1" applyFill="1" applyBorder="1" applyAlignment="1" applyProtection="1">
      <alignment horizontal="center" vertical="center"/>
      <protection/>
    </xf>
    <xf numFmtId="164" fontId="13" fillId="0" borderId="20" xfId="19" applyNumberFormat="1" applyFont="1" applyFill="1" applyBorder="1" applyAlignment="1" applyProtection="1">
      <alignment horizontal="center" vertical="center"/>
      <protection/>
    </xf>
    <xf numFmtId="0" fontId="12" fillId="0" borderId="19" xfId="21" applyFont="1" applyFill="1" applyBorder="1" applyAlignment="1">
      <alignment horizontal="center" vertical="center"/>
      <protection/>
    </xf>
    <xf numFmtId="0" fontId="12" fillId="4" borderId="21" xfId="21" applyFont="1" applyFill="1" applyBorder="1" applyAlignment="1">
      <alignment horizontal="center" vertical="center"/>
      <protection/>
    </xf>
    <xf numFmtId="0" fontId="12" fillId="4" borderId="20" xfId="21" applyFont="1" applyFill="1" applyBorder="1" applyAlignment="1">
      <alignment vertical="center"/>
      <protection/>
    </xf>
    <xf numFmtId="14" fontId="12" fillId="4" borderId="22" xfId="21" applyNumberFormat="1" applyFont="1" applyFill="1" applyBorder="1" applyAlignment="1">
      <alignment horizontal="center" vertical="center"/>
      <protection/>
    </xf>
    <xf numFmtId="0" fontId="12" fillId="4" borderId="23" xfId="21" applyFont="1" applyFill="1" applyBorder="1" applyAlignment="1">
      <alignment horizontal="center" vertical="center"/>
      <protection/>
    </xf>
    <xf numFmtId="0" fontId="12" fillId="4" borderId="22" xfId="21" applyFont="1" applyFill="1" applyBorder="1" applyAlignment="1">
      <alignment horizontal="center" vertical="center"/>
      <protection/>
    </xf>
    <xf numFmtId="0" fontId="13" fillId="4" borderId="20" xfId="21" applyFont="1" applyFill="1" applyBorder="1" applyAlignment="1" applyProtection="1">
      <alignment horizontal="center" vertical="center"/>
      <protection/>
    </xf>
    <xf numFmtId="164" fontId="13" fillId="4" borderId="20" xfId="19" applyNumberFormat="1" applyFont="1" applyFill="1" applyBorder="1" applyAlignment="1" applyProtection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vertical="center"/>
      <protection/>
    </xf>
    <xf numFmtId="14" fontId="0" fillId="0" borderId="22" xfId="21" applyNumberFormat="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 applyProtection="1">
      <alignment horizontal="center" vertical="center"/>
      <protection/>
    </xf>
    <xf numFmtId="164" fontId="3" fillId="0" borderId="20" xfId="19" applyNumberFormat="1" applyFont="1" applyFill="1" applyBorder="1" applyAlignment="1" applyProtection="1">
      <alignment horizontal="center" vertical="center"/>
      <protection/>
    </xf>
    <xf numFmtId="0" fontId="3" fillId="0" borderId="20" xfId="21" applyFont="1" applyFill="1" applyBorder="1" applyAlignment="1" applyProtection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4" borderId="21" xfId="21" applyFont="1" applyFill="1" applyBorder="1" applyAlignment="1">
      <alignment horizontal="center" vertical="center"/>
      <protection/>
    </xf>
    <xf numFmtId="0" fontId="0" fillId="4" borderId="20" xfId="21" applyFont="1" applyFill="1" applyBorder="1" applyAlignment="1">
      <alignment horizontal="center" vertical="center"/>
      <protection/>
    </xf>
    <xf numFmtId="0" fontId="0" fillId="4" borderId="20" xfId="21" applyFont="1" applyFill="1" applyBorder="1" applyAlignment="1">
      <alignment vertical="center"/>
      <protection/>
    </xf>
    <xf numFmtId="14" fontId="0" fillId="4" borderId="22" xfId="21" applyNumberFormat="1" applyFont="1" applyFill="1" applyBorder="1" applyAlignment="1">
      <alignment horizontal="center" vertical="center"/>
      <protection/>
    </xf>
    <xf numFmtId="0" fontId="0" fillId="4" borderId="23" xfId="21" applyFont="1" applyFill="1" applyBorder="1" applyAlignment="1">
      <alignment horizontal="center" vertical="center"/>
      <protection/>
    </xf>
    <xf numFmtId="0" fontId="0" fillId="4" borderId="22" xfId="21" applyFont="1" applyFill="1" applyBorder="1" applyAlignment="1">
      <alignment horizontal="center" vertical="center"/>
      <protection/>
    </xf>
    <xf numFmtId="0" fontId="2" fillId="4" borderId="18" xfId="21" applyFont="1" applyFill="1" applyBorder="1" applyAlignment="1" applyProtection="1">
      <alignment horizontal="center" vertical="center"/>
      <protection/>
    </xf>
    <xf numFmtId="164" fontId="3" fillId="4" borderId="20" xfId="19" applyNumberFormat="1" applyFont="1" applyFill="1" applyBorder="1" applyAlignment="1" applyProtection="1">
      <alignment horizontal="center" vertical="center"/>
      <protection/>
    </xf>
    <xf numFmtId="0" fontId="3" fillId="4" borderId="20" xfId="21" applyFont="1" applyFill="1" applyBorder="1" applyAlignment="1" applyProtection="1">
      <alignment horizontal="center" vertical="center"/>
      <protection/>
    </xf>
    <xf numFmtId="0" fontId="2" fillId="4" borderId="22" xfId="21" applyFont="1" applyFill="1" applyBorder="1" applyAlignment="1">
      <alignment horizontal="center" vertical="center"/>
      <protection/>
    </xf>
    <xf numFmtId="0" fontId="0" fillId="4" borderId="20" xfId="21" applyFont="1" applyFill="1" applyBorder="1" applyAlignment="1" applyProtection="1">
      <alignment horizontal="center" vertical="center"/>
      <protection/>
    </xf>
    <xf numFmtId="0" fontId="4" fillId="4" borderId="22" xfId="21" applyFont="1" applyFill="1" applyBorder="1" applyAlignment="1" applyProtection="1">
      <alignment horizontal="center" vertical="center"/>
      <protection/>
    </xf>
    <xf numFmtId="0" fontId="0" fillId="4" borderId="21" xfId="21" applyFont="1" applyFill="1" applyBorder="1" applyAlignment="1" applyProtection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 applyProtection="1">
      <alignment horizontal="center" vertical="center"/>
      <protection/>
    </xf>
    <xf numFmtId="0" fontId="4" fillId="0" borderId="26" xfId="21" applyFont="1" applyFill="1" applyBorder="1" applyAlignment="1" applyProtection="1">
      <alignment horizontal="center" vertical="center"/>
      <protection/>
    </xf>
    <xf numFmtId="0" fontId="0" fillId="0" borderId="24" xfId="21" applyFont="1" applyFill="1" applyBorder="1" applyAlignment="1" applyProtection="1">
      <alignment horizontal="center" vertical="center"/>
      <protection/>
    </xf>
    <xf numFmtId="0" fontId="0" fillId="0" borderId="20" xfId="21" applyFont="1" applyFill="1" applyBorder="1" applyAlignment="1" applyProtection="1">
      <alignment horizontal="center" vertical="center"/>
      <protection/>
    </xf>
    <xf numFmtId="0" fontId="4" fillId="0" borderId="22" xfId="21" applyFont="1" applyFill="1" applyBorder="1" applyAlignment="1" applyProtection="1">
      <alignment horizontal="center" vertical="center"/>
      <protection/>
    </xf>
    <xf numFmtId="0" fontId="0" fillId="0" borderId="21" xfId="21" applyFont="1" applyFill="1" applyBorder="1" applyAlignment="1" applyProtection="1">
      <alignment horizontal="center"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14" fontId="0" fillId="0" borderId="27" xfId="21" applyNumberFormat="1" applyFont="1" applyFill="1" applyBorder="1" applyAlignment="1">
      <alignment horizontal="center" vertical="center"/>
      <protection/>
    </xf>
    <xf numFmtId="0" fontId="0" fillId="4" borderId="24" xfId="21" applyFont="1" applyFill="1" applyBorder="1" applyAlignment="1">
      <alignment horizontal="center" vertical="center"/>
      <protection/>
    </xf>
    <xf numFmtId="0" fontId="0" fillId="4" borderId="25" xfId="21" applyFont="1" applyFill="1" applyBorder="1" applyAlignment="1">
      <alignment horizontal="center" vertical="center"/>
      <protection/>
    </xf>
    <xf numFmtId="0" fontId="0" fillId="4" borderId="25" xfId="21" applyFont="1" applyFill="1" applyBorder="1" applyAlignment="1" applyProtection="1">
      <alignment horizontal="center" vertical="center"/>
      <protection/>
    </xf>
    <xf numFmtId="0" fontId="4" fillId="4" borderId="26" xfId="21" applyFont="1" applyFill="1" applyBorder="1" applyAlignment="1" applyProtection="1">
      <alignment horizontal="center" vertical="center"/>
      <protection/>
    </xf>
    <xf numFmtId="0" fontId="0" fillId="4" borderId="24" xfId="21" applyFont="1" applyFill="1" applyBorder="1" applyAlignment="1" applyProtection="1">
      <alignment horizontal="center" vertical="center"/>
      <protection/>
    </xf>
    <xf numFmtId="0" fontId="0" fillId="5" borderId="21" xfId="21" applyFont="1" applyFill="1" applyBorder="1" applyAlignment="1">
      <alignment horizontal="center" vertical="center"/>
      <protection/>
    </xf>
    <xf numFmtId="0" fontId="0" fillId="5" borderId="28" xfId="21" applyFont="1" applyFill="1" applyBorder="1" applyAlignment="1">
      <alignment horizontal="center" vertical="center"/>
      <protection/>
    </xf>
    <xf numFmtId="0" fontId="0" fillId="5" borderId="28" xfId="21" applyFont="1" applyFill="1" applyBorder="1" applyAlignment="1">
      <alignment vertical="center"/>
      <protection/>
    </xf>
    <xf numFmtId="14" fontId="0" fillId="5" borderId="29" xfId="21" applyNumberFormat="1" applyFont="1" applyFill="1" applyBorder="1" applyAlignment="1">
      <alignment horizontal="center" vertical="center"/>
      <protection/>
    </xf>
    <xf numFmtId="0" fontId="0" fillId="5" borderId="30" xfId="21" applyFont="1" applyFill="1" applyBorder="1" applyAlignment="1">
      <alignment horizontal="center" vertical="center"/>
      <protection/>
    </xf>
    <xf numFmtId="0" fontId="0" fillId="5" borderId="31" xfId="21" applyFont="1" applyFill="1" applyBorder="1" applyAlignment="1">
      <alignment horizontal="center" vertical="center"/>
      <protection/>
    </xf>
    <xf numFmtId="0" fontId="0" fillId="5" borderId="29" xfId="21" applyFont="1" applyFill="1" applyBorder="1" applyAlignment="1">
      <alignment horizontal="center" vertical="center"/>
      <protection/>
    </xf>
    <xf numFmtId="0" fontId="2" fillId="5" borderId="18" xfId="21" applyFont="1" applyFill="1" applyBorder="1" applyAlignment="1" applyProtection="1">
      <alignment horizontal="center" vertical="center"/>
      <protection/>
    </xf>
    <xf numFmtId="164" fontId="3" fillId="5" borderId="20" xfId="19" applyNumberFormat="1" applyFont="1" applyFill="1" applyBorder="1" applyAlignment="1" applyProtection="1">
      <alignment horizontal="center" vertical="center"/>
      <protection/>
    </xf>
    <xf numFmtId="0" fontId="3" fillId="5" borderId="20" xfId="21" applyFont="1" applyFill="1" applyBorder="1" applyAlignment="1" applyProtection="1">
      <alignment horizontal="center" vertical="center"/>
      <protection/>
    </xf>
    <xf numFmtId="0" fontId="2" fillId="5" borderId="22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 applyProtection="1">
      <alignment horizontal="center" vertical="center"/>
      <protection/>
    </xf>
    <xf numFmtId="0" fontId="4" fillId="4" borderId="29" xfId="21" applyFont="1" applyFill="1" applyBorder="1" applyAlignment="1" applyProtection="1">
      <alignment horizontal="center" vertical="center"/>
      <protection/>
    </xf>
    <xf numFmtId="0" fontId="0" fillId="4" borderId="30" xfId="21" applyFont="1" applyFill="1" applyBorder="1" applyAlignment="1" applyProtection="1">
      <alignment horizontal="center" vertical="center"/>
      <protection/>
    </xf>
    <xf numFmtId="0" fontId="0" fillId="5" borderId="20" xfId="21" applyFont="1" applyFill="1" applyBorder="1" applyAlignment="1">
      <alignment horizontal="center" vertical="center"/>
      <protection/>
    </xf>
    <xf numFmtId="14" fontId="0" fillId="5" borderId="22" xfId="21" applyNumberFormat="1" applyFont="1" applyFill="1" applyBorder="1" applyAlignment="1">
      <alignment horizontal="center" vertical="center"/>
      <protection/>
    </xf>
    <xf numFmtId="0" fontId="0" fillId="5" borderId="24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>
      <alignment vertical="center"/>
      <protection/>
    </xf>
    <xf numFmtId="14" fontId="0" fillId="5" borderId="26" xfId="21" applyNumberFormat="1" applyFont="1" applyFill="1" applyBorder="1" applyAlignment="1">
      <alignment horizontal="center" vertical="center"/>
      <protection/>
    </xf>
    <xf numFmtId="0" fontId="0" fillId="5" borderId="32" xfId="21" applyFont="1" applyFill="1" applyBorder="1" applyAlignment="1">
      <alignment horizontal="center" vertical="center"/>
      <protection/>
    </xf>
    <xf numFmtId="0" fontId="0" fillId="5" borderId="26" xfId="21" applyFont="1" applyFill="1" applyBorder="1" applyAlignment="1">
      <alignment horizontal="center" vertical="center"/>
      <protection/>
    </xf>
    <xf numFmtId="164" fontId="3" fillId="5" borderId="25" xfId="19" applyNumberFormat="1" applyFont="1" applyFill="1" applyBorder="1" applyAlignment="1" applyProtection="1">
      <alignment horizontal="center" vertical="center"/>
      <protection/>
    </xf>
    <xf numFmtId="0" fontId="3" fillId="5" borderId="25" xfId="21" applyFont="1" applyFill="1" applyBorder="1" applyAlignment="1" applyProtection="1">
      <alignment horizontal="center" vertical="center"/>
      <protection/>
    </xf>
    <xf numFmtId="0" fontId="2" fillId="5" borderId="26" xfId="2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0" fontId="0" fillId="5" borderId="23" xfId="21" applyFont="1" applyFill="1" applyBorder="1" applyAlignment="1">
      <alignment horizontal="center" vertical="center"/>
      <protection/>
    </xf>
    <xf numFmtId="0" fontId="0" fillId="5" borderId="22" xfId="21" applyFont="1" applyFill="1" applyBorder="1" applyAlignment="1">
      <alignment horizontal="center" vertical="center"/>
      <protection/>
    </xf>
    <xf numFmtId="0" fontId="12" fillId="0" borderId="20" xfId="21" applyFont="1" applyFill="1" applyBorder="1" applyAlignment="1" applyProtection="1">
      <alignment horizontal="center" vertical="center"/>
      <protection/>
    </xf>
    <xf numFmtId="0" fontId="12" fillId="4" borderId="20" xfId="21" applyFont="1" applyFill="1" applyBorder="1" applyAlignment="1" applyProtection="1">
      <alignment horizontal="center" vertical="center"/>
      <protection/>
    </xf>
    <xf numFmtId="0" fontId="2" fillId="0" borderId="20" xfId="21" applyFont="1" applyFill="1" applyBorder="1" applyAlignment="1" applyProtection="1">
      <alignment horizontal="center" vertical="center"/>
      <protection/>
    </xf>
    <xf numFmtId="0" fontId="2" fillId="4" borderId="20" xfId="21" applyFont="1" applyFill="1" applyBorder="1" applyAlignment="1" applyProtection="1">
      <alignment horizontal="center" vertical="center"/>
      <protection/>
    </xf>
    <xf numFmtId="0" fontId="0" fillId="5" borderId="20" xfId="21" applyFont="1" applyFill="1" applyBorder="1" applyAlignment="1">
      <alignment vertical="center"/>
      <protection/>
    </xf>
    <xf numFmtId="0" fontId="2" fillId="5" borderId="20" xfId="21" applyFont="1" applyFill="1" applyBorder="1" applyAlignment="1" applyProtection="1">
      <alignment horizontal="center" vertical="center"/>
      <protection/>
    </xf>
    <xf numFmtId="0" fontId="2" fillId="2" borderId="33" xfId="21" applyFont="1" applyFill="1" applyBorder="1" applyAlignment="1">
      <alignment horizontal="center" vertical="center"/>
      <protection/>
    </xf>
    <xf numFmtId="0" fontId="2" fillId="2" borderId="33" xfId="21" applyFont="1" applyFill="1" applyBorder="1" applyAlignment="1">
      <alignment horizontal="center" vertical="center" wrapText="1"/>
      <protection/>
    </xf>
    <xf numFmtId="14" fontId="0" fillId="4" borderId="20" xfId="21" applyNumberFormat="1" applyFont="1" applyFill="1" applyBorder="1" applyAlignment="1">
      <alignment vertical="center"/>
      <protection/>
    </xf>
    <xf numFmtId="0" fontId="6" fillId="2" borderId="34" xfId="21" applyFont="1" applyFill="1" applyBorder="1" applyAlignment="1">
      <alignment horizontal="center" vertical="center" wrapText="1"/>
      <protection/>
    </xf>
    <xf numFmtId="0" fontId="6" fillId="2" borderId="35" xfId="21" applyFont="1" applyFill="1" applyBorder="1" applyAlignment="1">
      <alignment horizontal="center" vertical="center" wrapText="1"/>
      <protection/>
    </xf>
    <xf numFmtId="0" fontId="12" fillId="4" borderId="15" xfId="20" applyFont="1" applyFill="1" applyBorder="1" applyAlignment="1">
      <alignment vertical="center"/>
      <protection/>
    </xf>
    <xf numFmtId="0" fontId="12" fillId="4" borderId="15" xfId="21" applyFont="1" applyFill="1" applyBorder="1" applyAlignment="1" applyProtection="1">
      <alignment horizontal="center" vertical="center"/>
      <protection/>
    </xf>
    <xf numFmtId="0" fontId="2" fillId="5" borderId="36" xfId="21" applyFont="1" applyFill="1" applyBorder="1" applyAlignment="1" applyProtection="1">
      <alignment horizontal="center" vertical="center"/>
      <protection/>
    </xf>
    <xf numFmtId="0" fontId="2" fillId="5" borderId="25" xfId="21" applyFont="1" applyFill="1" applyBorder="1" applyAlignment="1" applyProtection="1">
      <alignment horizontal="center" vertical="center"/>
      <protection/>
    </xf>
    <xf numFmtId="0" fontId="0" fillId="5" borderId="18" xfId="21" applyFont="1" applyFill="1" applyBorder="1" applyAlignment="1">
      <alignment horizontal="center" vertical="center"/>
      <protection/>
    </xf>
    <xf numFmtId="0" fontId="0" fillId="5" borderId="18" xfId="21" applyFont="1" applyFill="1" applyBorder="1" applyAlignment="1">
      <alignment vertical="center"/>
      <protection/>
    </xf>
    <xf numFmtId="14" fontId="0" fillId="5" borderId="27" xfId="21" applyNumberFormat="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33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0" fillId="2" borderId="3" xfId="21" applyFont="1" applyFill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7" fillId="2" borderId="33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2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2" fillId="4" borderId="11" xfId="21" applyFont="1" applyFill="1" applyBorder="1" applyAlignment="1">
      <alignment horizontal="center" vertical="center"/>
      <protection/>
    </xf>
    <xf numFmtId="0" fontId="2" fillId="4" borderId="13" xfId="21" applyFont="1" applyFill="1" applyBorder="1" applyAlignment="1">
      <alignment horizontal="center" vertical="center"/>
      <protection/>
    </xf>
    <xf numFmtId="0" fontId="2" fillId="2" borderId="3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rgebnisse-2005-WWW" xfId="20"/>
    <cellStyle name="Standard_Siegerklass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9"/>
  <sheetViews>
    <sheetView tabSelected="1" zoomScale="83" zoomScaleNormal="83" workbookViewId="0" topLeftCell="A1">
      <pane xSplit="7" ySplit="6" topLeftCell="H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V38" sqref="V38"/>
    </sheetView>
  </sheetViews>
  <sheetFormatPr defaultColWidth="11.421875" defaultRowHeight="19.5" customHeight="1"/>
  <cols>
    <col min="1" max="1" width="3.7109375" style="1" customWidth="1"/>
    <col min="2" max="2" width="4.140625" style="1" bestFit="1" customWidth="1"/>
    <col min="3" max="3" width="11.8515625" style="1" customWidth="1"/>
    <col min="4" max="4" width="17.00390625" style="1" bestFit="1" customWidth="1"/>
    <col min="5" max="5" width="41.28125" style="1" bestFit="1" customWidth="1"/>
    <col min="6" max="6" width="9.00390625" style="1" customWidth="1"/>
    <col min="7" max="7" width="10.7109375" style="1" customWidth="1"/>
    <col min="8" max="17" width="6.57421875" style="1" customWidth="1"/>
    <col min="18" max="18" width="8.00390625" style="1" customWidth="1"/>
    <col min="19" max="19" width="7.00390625" style="1" customWidth="1"/>
    <col min="20" max="20" width="9.140625" style="1" customWidth="1"/>
    <col min="21" max="21" width="11.57421875" style="1" bestFit="1" customWidth="1"/>
    <col min="22" max="22" width="5.8515625" style="1" bestFit="1" customWidth="1"/>
    <col min="23" max="32" width="0" style="1" hidden="1" customWidth="1"/>
    <col min="33" max="16384" width="14.8515625" style="1" customWidth="1"/>
  </cols>
  <sheetData>
    <row r="1" spans="1:67" ht="19.5" customHeight="1">
      <c r="A1" s="2" t="s">
        <v>63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19.5" customHeight="1">
      <c r="A2" s="9" t="s">
        <v>120</v>
      </c>
      <c r="B2" s="10"/>
      <c r="C2" s="11"/>
      <c r="D2" s="11"/>
      <c r="E2" s="11"/>
      <c r="F2" s="11"/>
      <c r="G2" s="11"/>
      <c r="H2" s="11" t="s">
        <v>119</v>
      </c>
      <c r="I2" s="35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4"/>
      <c r="W2" s="7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9.5" customHeight="1" thickBot="1">
      <c r="A3" s="23" t="s">
        <v>39</v>
      </c>
      <c r="B3" s="23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6"/>
      <c r="S3" s="27"/>
      <c r="T3" s="27"/>
      <c r="U3" s="27"/>
      <c r="V3" s="28"/>
      <c r="W3" s="15"/>
      <c r="X3" s="16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67" ht="19.5" customHeight="1" thickBot="1">
      <c r="A4" s="163" t="s">
        <v>4</v>
      </c>
      <c r="B4" s="169"/>
      <c r="C4" s="169"/>
      <c r="D4" s="169"/>
      <c r="E4" s="169"/>
      <c r="F4" s="169"/>
      <c r="G4" s="170"/>
      <c r="H4" s="165" t="s">
        <v>1</v>
      </c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7"/>
      <c r="X4" s="176" t="s">
        <v>5</v>
      </c>
      <c r="Y4" s="177"/>
      <c r="Z4" s="177"/>
      <c r="AA4" s="178"/>
      <c r="AB4" s="179"/>
      <c r="AC4" s="18"/>
      <c r="AD4" s="180" t="s">
        <v>6</v>
      </c>
      <c r="AE4" s="181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67" ht="41.25" customHeight="1" thickBot="1">
      <c r="A5" s="171"/>
      <c r="B5" s="172"/>
      <c r="C5" s="172"/>
      <c r="D5" s="172"/>
      <c r="E5" s="172"/>
      <c r="F5" s="172"/>
      <c r="G5" s="173"/>
      <c r="H5" s="167" t="s">
        <v>64</v>
      </c>
      <c r="I5" s="168"/>
      <c r="J5" s="167" t="s">
        <v>65</v>
      </c>
      <c r="K5" s="168"/>
      <c r="L5" s="167" t="s">
        <v>66</v>
      </c>
      <c r="M5" s="168"/>
      <c r="N5" s="167" t="s">
        <v>67</v>
      </c>
      <c r="O5" s="168"/>
      <c r="P5" s="167" t="s">
        <v>68</v>
      </c>
      <c r="Q5" s="168"/>
      <c r="R5" s="174" t="s">
        <v>9</v>
      </c>
      <c r="S5" s="182" t="s">
        <v>10</v>
      </c>
      <c r="T5" s="160" t="s">
        <v>20</v>
      </c>
      <c r="U5" s="182" t="s">
        <v>15</v>
      </c>
      <c r="V5" s="182" t="s">
        <v>11</v>
      </c>
      <c r="W5" s="17"/>
      <c r="X5" s="29"/>
      <c r="Y5" s="30"/>
      <c r="Z5" s="30"/>
      <c r="AA5" s="31"/>
      <c r="AB5" s="32"/>
      <c r="AC5" s="18"/>
      <c r="AD5" s="33"/>
      <c r="AE5" s="34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ht="26.25" customHeight="1" thickBot="1">
      <c r="A6" s="161" t="s">
        <v>7</v>
      </c>
      <c r="B6" s="162"/>
      <c r="C6" s="163" t="s">
        <v>8</v>
      </c>
      <c r="D6" s="164"/>
      <c r="E6" s="147" t="s">
        <v>0</v>
      </c>
      <c r="F6" s="147" t="s">
        <v>16</v>
      </c>
      <c r="G6" s="148" t="s">
        <v>23</v>
      </c>
      <c r="H6" s="150" t="s">
        <v>25</v>
      </c>
      <c r="I6" s="151" t="s">
        <v>26</v>
      </c>
      <c r="J6" s="150" t="s">
        <v>25</v>
      </c>
      <c r="K6" s="151" t="s">
        <v>26</v>
      </c>
      <c r="L6" s="150" t="s">
        <v>25</v>
      </c>
      <c r="M6" s="151" t="s">
        <v>26</v>
      </c>
      <c r="N6" s="150" t="s">
        <v>25</v>
      </c>
      <c r="O6" s="151" t="s">
        <v>26</v>
      </c>
      <c r="P6" s="150" t="s">
        <v>25</v>
      </c>
      <c r="Q6" s="151" t="s">
        <v>26</v>
      </c>
      <c r="R6" s="175"/>
      <c r="S6" s="159"/>
      <c r="T6" s="183"/>
      <c r="U6" s="159"/>
      <c r="V6" s="159"/>
      <c r="W6" s="19"/>
      <c r="X6" s="20" t="s">
        <v>12</v>
      </c>
      <c r="Y6" s="20" t="s">
        <v>13</v>
      </c>
      <c r="Z6" s="20" t="s">
        <v>14</v>
      </c>
      <c r="AA6" s="21" t="s">
        <v>9</v>
      </c>
      <c r="AB6" s="22" t="s">
        <v>10</v>
      </c>
      <c r="AC6" s="19"/>
      <c r="AD6" s="21" t="s">
        <v>9</v>
      </c>
      <c r="AE6" s="22" t="s">
        <v>10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s="48" customFormat="1" ht="19.5" customHeight="1">
      <c r="A7" s="36" t="s">
        <v>38</v>
      </c>
      <c r="B7" s="37">
        <v>25</v>
      </c>
      <c r="C7" s="38" t="s">
        <v>122</v>
      </c>
      <c r="D7" s="38" t="s">
        <v>123</v>
      </c>
      <c r="E7" s="38" t="s">
        <v>124</v>
      </c>
      <c r="F7" s="37" t="s">
        <v>18</v>
      </c>
      <c r="G7" s="39">
        <v>38415</v>
      </c>
      <c r="H7" s="36">
        <v>19</v>
      </c>
      <c r="I7" s="40">
        <v>1</v>
      </c>
      <c r="J7" s="36">
        <v>8</v>
      </c>
      <c r="K7" s="41">
        <v>10</v>
      </c>
      <c r="L7" s="36">
        <v>19</v>
      </c>
      <c r="M7" s="41">
        <v>1</v>
      </c>
      <c r="N7" s="36">
        <v>10</v>
      </c>
      <c r="O7" s="41">
        <v>10</v>
      </c>
      <c r="P7" s="36">
        <v>10</v>
      </c>
      <c r="Q7" s="41">
        <v>10</v>
      </c>
      <c r="R7" s="153">
        <f aca="true" t="shared" si="0" ref="R7:R29">SUM(H7:Q7)</f>
        <v>98</v>
      </c>
      <c r="S7" s="43">
        <f aca="true" t="shared" si="1" ref="S7:S38">COUNTIF(H7:Q7,0)</f>
        <v>0</v>
      </c>
      <c r="T7" s="44">
        <f aca="true" t="shared" si="2" ref="T7:T29">IF(ISNUMBER(H7),R7/(COUNTA(H7:Q7)*10),"")</f>
        <v>0.98</v>
      </c>
      <c r="U7" s="43" t="str">
        <f aca="true" t="shared" si="3" ref="U7:U29">IF(ISNUMBER(H7),IF(S7&gt;0,"n.B",IF(T7&lt;51%,"n.B.",IF(T7&lt;65%,"bestanden",IF(T7&lt;81%,"gut",IF(T7&lt;91%,"sehr gut","vorzüglich"))))),"")</f>
        <v>vorzüglich</v>
      </c>
      <c r="V7" s="41">
        <f>IF(ISNUMBER(H7),IF(S7&gt;0,"",RANK(R7,$R$7:$R$20)),"")</f>
        <v>1</v>
      </c>
      <c r="W7" s="45">
        <v>1</v>
      </c>
      <c r="X7" s="46">
        <v>1</v>
      </c>
      <c r="Y7" s="46">
        <v>1</v>
      </c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</row>
    <row r="8" spans="1:67" s="48" customFormat="1" ht="19.5" customHeight="1">
      <c r="A8" s="49" t="s">
        <v>38</v>
      </c>
      <c r="B8" s="50">
        <v>4</v>
      </c>
      <c r="C8" s="51" t="s">
        <v>59</v>
      </c>
      <c r="D8" s="51" t="s">
        <v>113</v>
      </c>
      <c r="E8" s="51" t="s">
        <v>125</v>
      </c>
      <c r="F8" s="50" t="s">
        <v>41</v>
      </c>
      <c r="G8" s="52">
        <v>38406</v>
      </c>
      <c r="H8" s="49">
        <v>17</v>
      </c>
      <c r="I8" s="53">
        <v>1</v>
      </c>
      <c r="J8" s="49">
        <v>10</v>
      </c>
      <c r="K8" s="54">
        <v>9</v>
      </c>
      <c r="L8" s="49">
        <v>18</v>
      </c>
      <c r="M8" s="54">
        <v>1</v>
      </c>
      <c r="N8" s="49">
        <v>10</v>
      </c>
      <c r="O8" s="54">
        <v>9</v>
      </c>
      <c r="P8" s="49">
        <v>9</v>
      </c>
      <c r="Q8" s="54">
        <v>10</v>
      </c>
      <c r="R8" s="141">
        <f t="shared" si="0"/>
        <v>94</v>
      </c>
      <c r="S8" s="56">
        <f t="shared" si="1"/>
        <v>0</v>
      </c>
      <c r="T8" s="57">
        <f t="shared" si="2"/>
        <v>0.94</v>
      </c>
      <c r="U8" s="56" t="str">
        <f t="shared" si="3"/>
        <v>vorzüglich</v>
      </c>
      <c r="V8" s="54">
        <f>IF(ISNUMBER(H8),IF(S8&gt;0,"",RANK(R8,$R$7:$R$20)),"")</f>
        <v>2</v>
      </c>
      <c r="W8" s="58">
        <v>2</v>
      </c>
      <c r="X8" s="50">
        <v>2</v>
      </c>
      <c r="Y8" s="50">
        <v>2</v>
      </c>
      <c r="Z8" s="50">
        <v>2</v>
      </c>
      <c r="AA8" s="50">
        <v>2</v>
      </c>
      <c r="AB8" s="50">
        <v>2</v>
      </c>
      <c r="AC8" s="50">
        <v>2</v>
      </c>
      <c r="AD8" s="50">
        <v>2</v>
      </c>
      <c r="AE8" s="50">
        <v>2</v>
      </c>
      <c r="AF8" s="50">
        <v>2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67" s="48" customFormat="1" ht="19.5" customHeight="1">
      <c r="A9" s="59" t="s">
        <v>38</v>
      </c>
      <c r="B9" s="46">
        <v>15</v>
      </c>
      <c r="C9" s="60" t="s">
        <v>59</v>
      </c>
      <c r="D9" s="60" t="s">
        <v>60</v>
      </c>
      <c r="E9" s="60" t="s">
        <v>126</v>
      </c>
      <c r="F9" s="46" t="s">
        <v>22</v>
      </c>
      <c r="G9" s="61">
        <v>38127</v>
      </c>
      <c r="H9" s="59">
        <v>17</v>
      </c>
      <c r="I9" s="62">
        <v>1</v>
      </c>
      <c r="J9" s="59">
        <v>10</v>
      </c>
      <c r="K9" s="63">
        <v>10</v>
      </c>
      <c r="L9" s="59">
        <v>17</v>
      </c>
      <c r="M9" s="63">
        <v>1</v>
      </c>
      <c r="N9" s="59">
        <v>10</v>
      </c>
      <c r="O9" s="63">
        <v>9</v>
      </c>
      <c r="P9" s="59">
        <v>10</v>
      </c>
      <c r="Q9" s="63">
        <v>8</v>
      </c>
      <c r="R9" s="142">
        <f t="shared" si="0"/>
        <v>93</v>
      </c>
      <c r="S9" s="64">
        <f t="shared" si="1"/>
        <v>0</v>
      </c>
      <c r="T9" s="65">
        <f t="shared" si="2"/>
        <v>0.93</v>
      </c>
      <c r="U9" s="64" t="str">
        <f t="shared" si="3"/>
        <v>vorzüglich</v>
      </c>
      <c r="V9" s="63">
        <f>IF(ISNUMBER(H9),IF(S9&gt;0,"",RANK(R9,$R$7:$R$20)),"")</f>
        <v>3</v>
      </c>
      <c r="W9" s="45">
        <v>3</v>
      </c>
      <c r="X9" s="46">
        <v>3</v>
      </c>
      <c r="Y9" s="46">
        <v>3</v>
      </c>
      <c r="Z9" s="46">
        <v>3</v>
      </c>
      <c r="AA9" s="46">
        <v>3</v>
      </c>
      <c r="AB9" s="46">
        <v>3</v>
      </c>
      <c r="AC9" s="46">
        <v>3</v>
      </c>
      <c r="AD9" s="46">
        <v>3</v>
      </c>
      <c r="AE9" s="46">
        <v>3</v>
      </c>
      <c r="AF9" s="46">
        <v>3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</row>
    <row r="10" spans="1:67" s="77" customFormat="1" ht="19.5" customHeight="1">
      <c r="A10" s="66" t="s">
        <v>38</v>
      </c>
      <c r="B10" s="67">
        <v>30</v>
      </c>
      <c r="C10" s="68" t="s">
        <v>127</v>
      </c>
      <c r="D10" s="68" t="s">
        <v>128</v>
      </c>
      <c r="E10" s="68" t="s">
        <v>129</v>
      </c>
      <c r="F10" s="67" t="s">
        <v>18</v>
      </c>
      <c r="G10" s="69">
        <v>38856</v>
      </c>
      <c r="H10" s="66">
        <v>19</v>
      </c>
      <c r="I10" s="70">
        <v>1</v>
      </c>
      <c r="J10" s="66">
        <v>10</v>
      </c>
      <c r="K10" s="71">
        <v>10</v>
      </c>
      <c r="L10" s="66">
        <v>15</v>
      </c>
      <c r="M10" s="71">
        <v>1</v>
      </c>
      <c r="N10" s="66">
        <v>7</v>
      </c>
      <c r="O10" s="71">
        <v>10</v>
      </c>
      <c r="P10" s="66">
        <v>10</v>
      </c>
      <c r="Q10" s="71">
        <v>10</v>
      </c>
      <c r="R10" s="143">
        <f t="shared" si="0"/>
        <v>93</v>
      </c>
      <c r="S10" s="74">
        <f t="shared" si="1"/>
        <v>0</v>
      </c>
      <c r="T10" s="73">
        <f t="shared" si="2"/>
        <v>0.93</v>
      </c>
      <c r="U10" s="74" t="str">
        <f t="shared" si="3"/>
        <v>vorzüglich</v>
      </c>
      <c r="V10" s="75">
        <f>IF(ISNUMBER(H10),IF(S10&gt;0,"",RANK(R10,$R$7:$R$20)),"")+1</f>
        <v>4</v>
      </c>
      <c r="W10" s="76">
        <v>4</v>
      </c>
      <c r="X10" s="67">
        <v>4</v>
      </c>
      <c r="Y10" s="67">
        <v>4</v>
      </c>
      <c r="Z10" s="67">
        <v>4</v>
      </c>
      <c r="AA10" s="67">
        <v>4</v>
      </c>
      <c r="AB10" s="67">
        <v>4</v>
      </c>
      <c r="AC10" s="67">
        <v>4</v>
      </c>
      <c r="AD10" s="67">
        <v>4</v>
      </c>
      <c r="AE10" s="67">
        <v>4</v>
      </c>
      <c r="AF10" s="67">
        <v>4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s="77" customFormat="1" ht="19.5" customHeight="1">
      <c r="A11" s="78" t="s">
        <v>38</v>
      </c>
      <c r="B11" s="79">
        <v>1</v>
      </c>
      <c r="C11" s="80" t="s">
        <v>130</v>
      </c>
      <c r="D11" s="80" t="s">
        <v>131</v>
      </c>
      <c r="E11" s="80" t="s">
        <v>132</v>
      </c>
      <c r="F11" s="79" t="s">
        <v>22</v>
      </c>
      <c r="G11" s="81">
        <v>38612</v>
      </c>
      <c r="H11" s="78">
        <v>15</v>
      </c>
      <c r="I11" s="82">
        <v>1</v>
      </c>
      <c r="J11" s="78">
        <v>10</v>
      </c>
      <c r="K11" s="83">
        <v>10</v>
      </c>
      <c r="L11" s="78">
        <v>15</v>
      </c>
      <c r="M11" s="83">
        <v>1</v>
      </c>
      <c r="N11" s="78">
        <v>10</v>
      </c>
      <c r="O11" s="83">
        <v>10</v>
      </c>
      <c r="P11" s="78">
        <v>10</v>
      </c>
      <c r="Q11" s="83">
        <v>10</v>
      </c>
      <c r="R11" s="144">
        <f t="shared" si="0"/>
        <v>92</v>
      </c>
      <c r="S11" s="86">
        <f t="shared" si="1"/>
        <v>0</v>
      </c>
      <c r="T11" s="85">
        <f t="shared" si="2"/>
        <v>0.92</v>
      </c>
      <c r="U11" s="86" t="str">
        <f t="shared" si="3"/>
        <v>vorzüglich</v>
      </c>
      <c r="V11" s="87">
        <f aca="true" t="shared" si="4" ref="V11:V20">IF(ISNUMBER(H11),IF(S11&gt;0,"",RANK(R11,$R$7:$R$20)),"")</f>
        <v>5</v>
      </c>
      <c r="W11" s="18"/>
      <c r="X11" s="78"/>
      <c r="Y11" s="79"/>
      <c r="Z11" s="79"/>
      <c r="AA11" s="88">
        <v>0</v>
      </c>
      <c r="AB11" s="89">
        <v>0</v>
      </c>
      <c r="AC11" s="18"/>
      <c r="AD11" s="90">
        <v>-32</v>
      </c>
      <c r="AE11" s="89">
        <v>6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s="77" customFormat="1" ht="19.5" customHeight="1" thickBot="1">
      <c r="A12" s="66" t="s">
        <v>38</v>
      </c>
      <c r="B12" s="67">
        <v>35</v>
      </c>
      <c r="C12" s="68" t="s">
        <v>133</v>
      </c>
      <c r="D12" s="68" t="s">
        <v>134</v>
      </c>
      <c r="E12" s="68" t="s">
        <v>135</v>
      </c>
      <c r="F12" s="67" t="s">
        <v>18</v>
      </c>
      <c r="G12" s="69">
        <v>38854</v>
      </c>
      <c r="H12" s="66">
        <v>19</v>
      </c>
      <c r="I12" s="70">
        <v>1</v>
      </c>
      <c r="J12" s="66">
        <v>10</v>
      </c>
      <c r="K12" s="71">
        <v>10</v>
      </c>
      <c r="L12" s="66">
        <v>15</v>
      </c>
      <c r="M12" s="71">
        <v>1</v>
      </c>
      <c r="N12" s="66">
        <v>10</v>
      </c>
      <c r="O12" s="71">
        <v>6</v>
      </c>
      <c r="P12" s="66">
        <v>10</v>
      </c>
      <c r="Q12" s="71">
        <v>10</v>
      </c>
      <c r="R12" s="143">
        <f t="shared" si="0"/>
        <v>92</v>
      </c>
      <c r="S12" s="74">
        <f t="shared" si="1"/>
        <v>0</v>
      </c>
      <c r="T12" s="73">
        <f t="shared" si="2"/>
        <v>0.92</v>
      </c>
      <c r="U12" s="74" t="str">
        <f t="shared" si="3"/>
        <v>vorzüglich</v>
      </c>
      <c r="V12" s="75">
        <f t="shared" si="4"/>
        <v>5</v>
      </c>
      <c r="W12" s="18"/>
      <c r="X12" s="91"/>
      <c r="Y12" s="92"/>
      <c r="Z12" s="92"/>
      <c r="AA12" s="93">
        <v>0</v>
      </c>
      <c r="AB12" s="94">
        <v>0</v>
      </c>
      <c r="AC12" s="18"/>
      <c r="AD12" s="95">
        <v>34</v>
      </c>
      <c r="AE12" s="94">
        <v>3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s="77" customFormat="1" ht="19.5" customHeight="1">
      <c r="A13" s="78" t="s">
        <v>38</v>
      </c>
      <c r="B13" s="79">
        <v>3</v>
      </c>
      <c r="C13" s="80" t="s">
        <v>55</v>
      </c>
      <c r="D13" s="80" t="s">
        <v>136</v>
      </c>
      <c r="E13" s="80" t="s">
        <v>137</v>
      </c>
      <c r="F13" s="79" t="s">
        <v>17</v>
      </c>
      <c r="G13" s="81">
        <v>38311</v>
      </c>
      <c r="H13" s="78">
        <v>19</v>
      </c>
      <c r="I13" s="82">
        <v>1</v>
      </c>
      <c r="J13" s="78">
        <v>5</v>
      </c>
      <c r="K13" s="83">
        <v>10</v>
      </c>
      <c r="L13" s="78">
        <v>19</v>
      </c>
      <c r="M13" s="83">
        <v>1</v>
      </c>
      <c r="N13" s="78">
        <v>10</v>
      </c>
      <c r="O13" s="83">
        <v>9</v>
      </c>
      <c r="P13" s="78">
        <v>9</v>
      </c>
      <c r="Q13" s="83">
        <v>8</v>
      </c>
      <c r="R13" s="144">
        <f t="shared" si="0"/>
        <v>91</v>
      </c>
      <c r="S13" s="86">
        <f t="shared" si="1"/>
        <v>0</v>
      </c>
      <c r="T13" s="85">
        <f t="shared" si="2"/>
        <v>0.91</v>
      </c>
      <c r="U13" s="86" t="str">
        <f t="shared" si="3"/>
        <v>vorzüglich</v>
      </c>
      <c r="V13" s="87">
        <f t="shared" si="4"/>
        <v>7</v>
      </c>
      <c r="W13" s="18"/>
      <c r="X13" s="66"/>
      <c r="Y13" s="67"/>
      <c r="Z13" s="67"/>
      <c r="AA13" s="96">
        <v>0</v>
      </c>
      <c r="AB13" s="97">
        <v>0</v>
      </c>
      <c r="AC13" s="18"/>
      <c r="AD13" s="98">
        <v>-54</v>
      </c>
      <c r="AE13" s="97">
        <v>7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s="77" customFormat="1" ht="19.5" customHeight="1" thickBot="1">
      <c r="A14" s="66" t="s">
        <v>38</v>
      </c>
      <c r="B14" s="67">
        <v>32</v>
      </c>
      <c r="C14" s="68" t="s">
        <v>138</v>
      </c>
      <c r="D14" s="68" t="s">
        <v>139</v>
      </c>
      <c r="E14" s="68" t="s">
        <v>140</v>
      </c>
      <c r="F14" s="67" t="s">
        <v>22</v>
      </c>
      <c r="G14" s="69">
        <v>38759</v>
      </c>
      <c r="H14" s="66">
        <v>19</v>
      </c>
      <c r="I14" s="70">
        <v>1</v>
      </c>
      <c r="J14" s="66">
        <v>10</v>
      </c>
      <c r="K14" s="71">
        <v>10</v>
      </c>
      <c r="L14" s="66">
        <v>12</v>
      </c>
      <c r="M14" s="71">
        <v>1</v>
      </c>
      <c r="N14" s="66">
        <v>10</v>
      </c>
      <c r="O14" s="71">
        <v>8</v>
      </c>
      <c r="P14" s="66">
        <v>10</v>
      </c>
      <c r="Q14" s="71">
        <v>10</v>
      </c>
      <c r="R14" s="143">
        <f t="shared" si="0"/>
        <v>91</v>
      </c>
      <c r="S14" s="74">
        <f t="shared" si="1"/>
        <v>0</v>
      </c>
      <c r="T14" s="73">
        <f t="shared" si="2"/>
        <v>0.91</v>
      </c>
      <c r="U14" s="74" t="str">
        <f t="shared" si="3"/>
        <v>vorzüglich</v>
      </c>
      <c r="V14" s="75">
        <f t="shared" si="4"/>
        <v>7</v>
      </c>
      <c r="W14" s="18"/>
      <c r="X14" s="91"/>
      <c r="Y14" s="92"/>
      <c r="Z14" s="92"/>
      <c r="AA14" s="93">
        <v>0</v>
      </c>
      <c r="AB14" s="94">
        <v>0</v>
      </c>
      <c r="AC14" s="18"/>
      <c r="AD14" s="95">
        <v>-10</v>
      </c>
      <c r="AE14" s="94">
        <v>5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s="77" customFormat="1" ht="19.5" customHeight="1">
      <c r="A15" s="78" t="s">
        <v>38</v>
      </c>
      <c r="B15" s="79">
        <v>6</v>
      </c>
      <c r="C15" s="80" t="s">
        <v>72</v>
      </c>
      <c r="D15" s="80" t="s">
        <v>141</v>
      </c>
      <c r="E15" s="80" t="s">
        <v>142</v>
      </c>
      <c r="F15" s="79" t="s">
        <v>19</v>
      </c>
      <c r="G15" s="81">
        <v>38126</v>
      </c>
      <c r="H15" s="78">
        <v>19</v>
      </c>
      <c r="I15" s="82">
        <v>1</v>
      </c>
      <c r="J15" s="78">
        <v>8</v>
      </c>
      <c r="K15" s="83">
        <v>10</v>
      </c>
      <c r="L15" s="78">
        <v>17</v>
      </c>
      <c r="M15" s="83">
        <v>1</v>
      </c>
      <c r="N15" s="78">
        <v>9</v>
      </c>
      <c r="O15" s="83">
        <v>3</v>
      </c>
      <c r="P15" s="78">
        <v>9</v>
      </c>
      <c r="Q15" s="83">
        <v>8</v>
      </c>
      <c r="R15" s="144">
        <f t="shared" si="0"/>
        <v>85</v>
      </c>
      <c r="S15" s="86">
        <f t="shared" si="1"/>
        <v>0</v>
      </c>
      <c r="T15" s="85">
        <f t="shared" si="2"/>
        <v>0.85</v>
      </c>
      <c r="U15" s="86" t="str">
        <f t="shared" si="3"/>
        <v>sehr gut</v>
      </c>
      <c r="V15" s="87">
        <f t="shared" si="4"/>
        <v>9</v>
      </c>
      <c r="W15" s="18"/>
      <c r="X15" s="78"/>
      <c r="Y15" s="79"/>
      <c r="Z15" s="79"/>
      <c r="AA15" s="88">
        <v>0</v>
      </c>
      <c r="AB15" s="89">
        <v>0</v>
      </c>
      <c r="AC15" s="18"/>
      <c r="AD15" s="90">
        <v>-76</v>
      </c>
      <c r="AE15" s="89">
        <v>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s="77" customFormat="1" ht="19.5" customHeight="1" thickBot="1">
      <c r="A16" s="66" t="s">
        <v>38</v>
      </c>
      <c r="B16" s="67">
        <v>13</v>
      </c>
      <c r="C16" s="68" t="s">
        <v>55</v>
      </c>
      <c r="D16" s="68" t="s">
        <v>196</v>
      </c>
      <c r="E16" s="68" t="s">
        <v>143</v>
      </c>
      <c r="F16" s="67" t="s">
        <v>18</v>
      </c>
      <c r="G16" s="69">
        <v>38549</v>
      </c>
      <c r="H16" s="66">
        <v>15</v>
      </c>
      <c r="I16" s="70">
        <v>1</v>
      </c>
      <c r="J16" s="66">
        <v>9</v>
      </c>
      <c r="K16" s="71">
        <v>9</v>
      </c>
      <c r="L16" s="66">
        <v>15</v>
      </c>
      <c r="M16" s="71">
        <v>1</v>
      </c>
      <c r="N16" s="66">
        <v>10</v>
      </c>
      <c r="O16" s="71">
        <v>8</v>
      </c>
      <c r="P16" s="66">
        <v>9</v>
      </c>
      <c r="Q16" s="71">
        <v>8</v>
      </c>
      <c r="R16" s="143">
        <f t="shared" si="0"/>
        <v>85</v>
      </c>
      <c r="S16" s="74">
        <f t="shared" si="1"/>
        <v>0</v>
      </c>
      <c r="T16" s="73">
        <f t="shared" si="2"/>
        <v>0.85</v>
      </c>
      <c r="U16" s="74" t="str">
        <f t="shared" si="3"/>
        <v>sehr gut</v>
      </c>
      <c r="V16" s="75">
        <f t="shared" si="4"/>
        <v>9</v>
      </c>
      <c r="W16" s="18"/>
      <c r="X16" s="91"/>
      <c r="Y16" s="92"/>
      <c r="Z16" s="92"/>
      <c r="AA16" s="93"/>
      <c r="AB16" s="94"/>
      <c r="AC16" s="18"/>
      <c r="AD16" s="95"/>
      <c r="AE16" s="94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77" customFormat="1" ht="19.5" customHeight="1">
      <c r="A17" s="78" t="s">
        <v>38</v>
      </c>
      <c r="B17" s="79">
        <v>33</v>
      </c>
      <c r="C17" s="80" t="s">
        <v>138</v>
      </c>
      <c r="D17" s="80" t="s">
        <v>139</v>
      </c>
      <c r="E17" s="80" t="s">
        <v>144</v>
      </c>
      <c r="F17" s="79" t="s">
        <v>22</v>
      </c>
      <c r="G17" s="81">
        <v>38759</v>
      </c>
      <c r="H17" s="78">
        <v>17</v>
      </c>
      <c r="I17" s="82">
        <v>1</v>
      </c>
      <c r="J17" s="78">
        <v>7</v>
      </c>
      <c r="K17" s="83">
        <v>8</v>
      </c>
      <c r="L17" s="78">
        <v>14</v>
      </c>
      <c r="M17" s="83">
        <v>1</v>
      </c>
      <c r="N17" s="78">
        <v>8</v>
      </c>
      <c r="O17" s="83">
        <v>10</v>
      </c>
      <c r="P17" s="78">
        <v>10</v>
      </c>
      <c r="Q17" s="83">
        <v>7</v>
      </c>
      <c r="R17" s="144">
        <f>SUM(H17:Q17)</f>
        <v>83</v>
      </c>
      <c r="S17" s="86">
        <f t="shared" si="1"/>
        <v>0</v>
      </c>
      <c r="T17" s="85">
        <f>IF(ISNUMBER(H17),R17/(COUNTA(H17:Q17)*10),"")</f>
        <v>0.83</v>
      </c>
      <c r="U17" s="86" t="str">
        <f>IF(ISNUMBER(H17),IF(S17&gt;0,"n.B",IF(T17&lt;51%,"n.B.",IF(T17&lt;65%,"bestanden",IF(T17&lt;81%,"gut",IF(T17&lt;91%,"sehr gut","vorzüglich"))))),"")</f>
        <v>sehr gut</v>
      </c>
      <c r="V17" s="87">
        <f t="shared" si="4"/>
        <v>11</v>
      </c>
      <c r="W17" s="18"/>
      <c r="X17" s="118"/>
      <c r="Y17" s="119"/>
      <c r="Z17" s="119"/>
      <c r="AA17" s="120"/>
      <c r="AB17" s="121"/>
      <c r="AC17" s="18"/>
      <c r="AD17" s="122"/>
      <c r="AE17" s="12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77" customFormat="1" ht="19.5" customHeight="1">
      <c r="A18" s="66" t="s">
        <v>38</v>
      </c>
      <c r="B18" s="67">
        <v>10</v>
      </c>
      <c r="C18" s="68" t="s">
        <v>145</v>
      </c>
      <c r="D18" s="68" t="s">
        <v>146</v>
      </c>
      <c r="E18" s="68" t="s">
        <v>147</v>
      </c>
      <c r="F18" s="67" t="s">
        <v>18</v>
      </c>
      <c r="G18" s="69">
        <v>37589</v>
      </c>
      <c r="H18" s="66">
        <v>17</v>
      </c>
      <c r="I18" s="70">
        <v>1</v>
      </c>
      <c r="J18" s="66">
        <v>4</v>
      </c>
      <c r="K18" s="71">
        <v>5</v>
      </c>
      <c r="L18" s="66">
        <v>17</v>
      </c>
      <c r="M18" s="71">
        <v>1</v>
      </c>
      <c r="N18" s="66">
        <v>8</v>
      </c>
      <c r="O18" s="71">
        <v>9</v>
      </c>
      <c r="P18" s="66">
        <v>10</v>
      </c>
      <c r="Q18" s="71">
        <v>8</v>
      </c>
      <c r="R18" s="143">
        <f t="shared" si="0"/>
        <v>80</v>
      </c>
      <c r="S18" s="74">
        <f t="shared" si="1"/>
        <v>0</v>
      </c>
      <c r="T18" s="73">
        <f t="shared" si="2"/>
        <v>0.8</v>
      </c>
      <c r="U18" s="74" t="str">
        <f t="shared" si="3"/>
        <v>gut</v>
      </c>
      <c r="V18" s="75">
        <f t="shared" si="4"/>
        <v>12</v>
      </c>
      <c r="W18" s="18"/>
      <c r="X18" s="66"/>
      <c r="Y18" s="67"/>
      <c r="Z18" s="67"/>
      <c r="AA18" s="96">
        <v>0</v>
      </c>
      <c r="AB18" s="97">
        <v>0</v>
      </c>
      <c r="AC18" s="18"/>
      <c r="AD18" s="98">
        <v>-98</v>
      </c>
      <c r="AE18" s="97">
        <v>9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77" customFormat="1" ht="19.5" customHeight="1" thickBot="1">
      <c r="A19" s="78" t="s">
        <v>38</v>
      </c>
      <c r="B19" s="79">
        <v>22</v>
      </c>
      <c r="C19" s="80" t="s">
        <v>47</v>
      </c>
      <c r="D19" s="80" t="s">
        <v>3</v>
      </c>
      <c r="E19" s="80" t="s">
        <v>48</v>
      </c>
      <c r="F19" s="79" t="s">
        <v>19</v>
      </c>
      <c r="G19" s="81">
        <v>38762</v>
      </c>
      <c r="H19" s="78">
        <v>19</v>
      </c>
      <c r="I19" s="82">
        <v>1</v>
      </c>
      <c r="J19" s="78">
        <v>8</v>
      </c>
      <c r="K19" s="83">
        <v>7</v>
      </c>
      <c r="L19" s="78">
        <v>12</v>
      </c>
      <c r="M19" s="83">
        <v>1</v>
      </c>
      <c r="N19" s="78">
        <v>8</v>
      </c>
      <c r="O19" s="83">
        <v>8</v>
      </c>
      <c r="P19" s="78">
        <v>9</v>
      </c>
      <c r="Q19" s="83">
        <v>6</v>
      </c>
      <c r="R19" s="144">
        <f t="shared" si="0"/>
        <v>79</v>
      </c>
      <c r="S19" s="86">
        <f t="shared" si="1"/>
        <v>0</v>
      </c>
      <c r="T19" s="85">
        <f t="shared" si="2"/>
        <v>0.79</v>
      </c>
      <c r="U19" s="86" t="str">
        <f t="shared" si="3"/>
        <v>gut</v>
      </c>
      <c r="V19" s="87">
        <f t="shared" si="4"/>
        <v>13</v>
      </c>
      <c r="W19" s="18"/>
      <c r="X19" s="102"/>
      <c r="Y19" s="103"/>
      <c r="Z19" s="103"/>
      <c r="AA19" s="104">
        <v>0</v>
      </c>
      <c r="AB19" s="105">
        <v>0</v>
      </c>
      <c r="AC19" s="18"/>
      <c r="AD19" s="106">
        <v>12</v>
      </c>
      <c r="AE19" s="105">
        <v>4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s="77" customFormat="1" ht="19.5" customHeight="1" thickBot="1">
      <c r="A20" s="66" t="s">
        <v>38</v>
      </c>
      <c r="B20" s="67">
        <v>7</v>
      </c>
      <c r="C20" s="68" t="s">
        <v>148</v>
      </c>
      <c r="D20" s="68" t="s">
        <v>149</v>
      </c>
      <c r="E20" s="68" t="s">
        <v>238</v>
      </c>
      <c r="F20" s="67" t="s">
        <v>197</v>
      </c>
      <c r="G20" s="69">
        <v>38171</v>
      </c>
      <c r="H20" s="66">
        <v>17</v>
      </c>
      <c r="I20" s="70">
        <v>1</v>
      </c>
      <c r="J20" s="66">
        <v>4</v>
      </c>
      <c r="K20" s="71">
        <v>5</v>
      </c>
      <c r="L20" s="66">
        <v>18</v>
      </c>
      <c r="M20" s="71">
        <v>1</v>
      </c>
      <c r="N20" s="66">
        <v>9</v>
      </c>
      <c r="O20" s="71">
        <v>9</v>
      </c>
      <c r="P20" s="66">
        <v>9</v>
      </c>
      <c r="Q20" s="71">
        <v>6</v>
      </c>
      <c r="R20" s="143">
        <f t="shared" si="0"/>
        <v>79</v>
      </c>
      <c r="S20" s="74">
        <f t="shared" si="1"/>
        <v>0</v>
      </c>
      <c r="T20" s="73">
        <f t="shared" si="2"/>
        <v>0.79</v>
      </c>
      <c r="U20" s="74" t="str">
        <f t="shared" si="3"/>
        <v>gut</v>
      </c>
      <c r="V20" s="75">
        <f t="shared" si="4"/>
        <v>13</v>
      </c>
      <c r="W20" s="18"/>
      <c r="X20" s="102"/>
      <c r="Y20" s="103"/>
      <c r="Z20" s="103"/>
      <c r="AA20" s="104">
        <v>0</v>
      </c>
      <c r="AB20" s="105">
        <v>0</v>
      </c>
      <c r="AC20" s="18"/>
      <c r="AD20" s="106">
        <v>-120</v>
      </c>
      <c r="AE20" s="105">
        <v>10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s="77" customFormat="1" ht="19.5" customHeight="1">
      <c r="A21" s="107" t="s">
        <v>38</v>
      </c>
      <c r="B21" s="123">
        <v>23</v>
      </c>
      <c r="C21" s="145" t="s">
        <v>150</v>
      </c>
      <c r="D21" s="145" t="s">
        <v>151</v>
      </c>
      <c r="E21" s="145" t="s">
        <v>152</v>
      </c>
      <c r="F21" s="123" t="s">
        <v>22</v>
      </c>
      <c r="G21" s="124">
        <v>38589</v>
      </c>
      <c r="H21" s="107">
        <v>19</v>
      </c>
      <c r="I21" s="139">
        <v>1</v>
      </c>
      <c r="J21" s="107">
        <v>10</v>
      </c>
      <c r="K21" s="140">
        <v>10</v>
      </c>
      <c r="L21" s="107">
        <v>19</v>
      </c>
      <c r="M21" s="140">
        <v>1</v>
      </c>
      <c r="N21" s="107">
        <v>10</v>
      </c>
      <c r="O21" s="140">
        <v>0</v>
      </c>
      <c r="P21" s="107">
        <v>10</v>
      </c>
      <c r="Q21" s="140">
        <v>9</v>
      </c>
      <c r="R21" s="146">
        <f t="shared" si="0"/>
        <v>89</v>
      </c>
      <c r="S21" s="116">
        <f t="shared" si="1"/>
        <v>1</v>
      </c>
      <c r="T21" s="115">
        <f t="shared" si="2"/>
        <v>0.89</v>
      </c>
      <c r="U21" s="116" t="str">
        <f t="shared" si="3"/>
        <v>n.B</v>
      </c>
      <c r="V21" s="117">
        <f>IF(ISNUMBER(H21),IF(S21&gt;0,"",RANK(R21,$R$7:$R$38)),"")</f>
      </c>
      <c r="W21" s="18"/>
      <c r="X21" s="66"/>
      <c r="Y21" s="67"/>
      <c r="Z21" s="67"/>
      <c r="AA21" s="96">
        <v>0</v>
      </c>
      <c r="AB21" s="97">
        <v>0</v>
      </c>
      <c r="AC21" s="18"/>
      <c r="AD21" s="98">
        <v>-186</v>
      </c>
      <c r="AE21" s="97">
        <v>13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s="77" customFormat="1" ht="19.5" customHeight="1" thickBot="1">
      <c r="A22" s="107" t="s">
        <v>38</v>
      </c>
      <c r="B22" s="123">
        <v>2</v>
      </c>
      <c r="C22" s="145" t="s">
        <v>44</v>
      </c>
      <c r="D22" s="145" t="s">
        <v>45</v>
      </c>
      <c r="E22" s="145" t="s">
        <v>46</v>
      </c>
      <c r="F22" s="123" t="s">
        <v>18</v>
      </c>
      <c r="G22" s="124">
        <v>38548</v>
      </c>
      <c r="H22" s="107">
        <v>15</v>
      </c>
      <c r="I22" s="139">
        <v>1</v>
      </c>
      <c r="J22" s="107">
        <v>10</v>
      </c>
      <c r="K22" s="140">
        <v>10</v>
      </c>
      <c r="L22" s="107">
        <v>19</v>
      </c>
      <c r="M22" s="140">
        <v>1</v>
      </c>
      <c r="N22" s="107">
        <v>10</v>
      </c>
      <c r="O22" s="140">
        <v>0</v>
      </c>
      <c r="P22" s="107">
        <v>10</v>
      </c>
      <c r="Q22" s="140">
        <v>10</v>
      </c>
      <c r="R22" s="146">
        <f t="shared" si="0"/>
        <v>86</v>
      </c>
      <c r="S22" s="116">
        <f t="shared" si="1"/>
        <v>1</v>
      </c>
      <c r="T22" s="115">
        <f t="shared" si="2"/>
        <v>0.86</v>
      </c>
      <c r="U22" s="116" t="str">
        <f t="shared" si="3"/>
        <v>n.B</v>
      </c>
      <c r="V22" s="117">
        <f aca="true" t="shared" si="5" ref="V22:V38">IF(ISNUMBER(H22),IF(S22&gt;0,"",RANK(R22,$R$7:$R$38)),"")</f>
      </c>
      <c r="W22" s="18"/>
      <c r="X22" s="102"/>
      <c r="Y22" s="103"/>
      <c r="Z22" s="103"/>
      <c r="AA22" s="104">
        <v>0</v>
      </c>
      <c r="AB22" s="105">
        <v>0</v>
      </c>
      <c r="AC22" s="18"/>
      <c r="AD22" s="106">
        <v>-208</v>
      </c>
      <c r="AE22" s="105">
        <v>14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s="77" customFormat="1" ht="19.5" customHeight="1">
      <c r="A23" s="107" t="s">
        <v>38</v>
      </c>
      <c r="B23" s="123">
        <v>14</v>
      </c>
      <c r="C23" s="145" t="s">
        <v>153</v>
      </c>
      <c r="D23" s="145" t="s">
        <v>154</v>
      </c>
      <c r="E23" s="145" t="s">
        <v>155</v>
      </c>
      <c r="F23" s="123" t="s">
        <v>19</v>
      </c>
      <c r="G23" s="124">
        <v>38222</v>
      </c>
      <c r="H23" s="107">
        <v>17</v>
      </c>
      <c r="I23" s="139">
        <v>1</v>
      </c>
      <c r="J23" s="107">
        <v>8</v>
      </c>
      <c r="K23" s="140">
        <v>10</v>
      </c>
      <c r="L23" s="107">
        <v>17</v>
      </c>
      <c r="M23" s="140">
        <v>1</v>
      </c>
      <c r="N23" s="107">
        <v>8</v>
      </c>
      <c r="O23" s="140">
        <v>8</v>
      </c>
      <c r="P23" s="107">
        <v>10</v>
      </c>
      <c r="Q23" s="140">
        <v>0</v>
      </c>
      <c r="R23" s="146">
        <f t="shared" si="0"/>
        <v>80</v>
      </c>
      <c r="S23" s="116">
        <f t="shared" si="1"/>
        <v>1</v>
      </c>
      <c r="T23" s="115">
        <f t="shared" si="2"/>
        <v>0.8</v>
      </c>
      <c r="U23" s="116" t="str">
        <f t="shared" si="3"/>
        <v>n.B</v>
      </c>
      <c r="V23" s="117">
        <f t="shared" si="5"/>
      </c>
      <c r="W23" s="18"/>
      <c r="X23" s="118"/>
      <c r="Y23" s="119"/>
      <c r="Z23" s="119"/>
      <c r="AA23" s="120"/>
      <c r="AB23" s="121"/>
      <c r="AC23" s="18"/>
      <c r="AD23" s="122"/>
      <c r="AE23" s="121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67" s="77" customFormat="1" ht="19.5" customHeight="1">
      <c r="A24" s="107" t="s">
        <v>38</v>
      </c>
      <c r="B24" s="123">
        <v>11</v>
      </c>
      <c r="C24" s="145" t="s">
        <v>156</v>
      </c>
      <c r="D24" s="145" t="s">
        <v>157</v>
      </c>
      <c r="E24" s="145" t="s">
        <v>158</v>
      </c>
      <c r="F24" s="123" t="s">
        <v>19</v>
      </c>
      <c r="G24" s="124">
        <v>38831</v>
      </c>
      <c r="H24" s="107">
        <v>19</v>
      </c>
      <c r="I24" s="139">
        <v>1</v>
      </c>
      <c r="J24" s="107">
        <v>8</v>
      </c>
      <c r="K24" s="140">
        <v>10</v>
      </c>
      <c r="L24" s="107">
        <v>15</v>
      </c>
      <c r="M24" s="140">
        <v>1</v>
      </c>
      <c r="N24" s="107">
        <v>7</v>
      </c>
      <c r="O24" s="140">
        <v>9</v>
      </c>
      <c r="P24" s="107">
        <v>0</v>
      </c>
      <c r="Q24" s="140">
        <v>9</v>
      </c>
      <c r="R24" s="146">
        <f t="shared" si="0"/>
        <v>79</v>
      </c>
      <c r="S24" s="116">
        <f t="shared" si="1"/>
        <v>1</v>
      </c>
      <c r="T24" s="115">
        <f t="shared" si="2"/>
        <v>0.79</v>
      </c>
      <c r="U24" s="116" t="str">
        <f t="shared" si="3"/>
        <v>n.B</v>
      </c>
      <c r="V24" s="117">
        <f t="shared" si="5"/>
      </c>
      <c r="W24" s="18"/>
      <c r="X24" s="118"/>
      <c r="Y24" s="119"/>
      <c r="Z24" s="119"/>
      <c r="AA24" s="120"/>
      <c r="AB24" s="121"/>
      <c r="AC24" s="18"/>
      <c r="AD24" s="122"/>
      <c r="AE24" s="1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s="77" customFormat="1" ht="19.5" customHeight="1">
      <c r="A25" s="107" t="s">
        <v>38</v>
      </c>
      <c r="B25" s="123">
        <v>36</v>
      </c>
      <c r="C25" s="145" t="s">
        <v>159</v>
      </c>
      <c r="D25" s="145" t="s">
        <v>160</v>
      </c>
      <c r="E25" s="145" t="s">
        <v>161</v>
      </c>
      <c r="F25" s="123" t="s">
        <v>19</v>
      </c>
      <c r="G25" s="124">
        <v>38128</v>
      </c>
      <c r="H25" s="107">
        <v>17</v>
      </c>
      <c r="I25" s="139">
        <v>1</v>
      </c>
      <c r="J25" s="107">
        <v>7</v>
      </c>
      <c r="K25" s="140">
        <v>0</v>
      </c>
      <c r="L25" s="107">
        <v>17</v>
      </c>
      <c r="M25" s="140">
        <v>1</v>
      </c>
      <c r="N25" s="107">
        <v>9</v>
      </c>
      <c r="O25" s="140">
        <v>8</v>
      </c>
      <c r="P25" s="107">
        <v>8</v>
      </c>
      <c r="Q25" s="140">
        <v>10</v>
      </c>
      <c r="R25" s="146">
        <f t="shared" si="0"/>
        <v>78</v>
      </c>
      <c r="S25" s="116">
        <f t="shared" si="1"/>
        <v>1</v>
      </c>
      <c r="T25" s="115">
        <f t="shared" si="2"/>
        <v>0.78</v>
      </c>
      <c r="U25" s="116" t="str">
        <f t="shared" si="3"/>
        <v>n.B</v>
      </c>
      <c r="V25" s="117">
        <f t="shared" si="5"/>
      </c>
      <c r="W25" s="18"/>
      <c r="X25" s="118"/>
      <c r="Y25" s="119"/>
      <c r="Z25" s="119"/>
      <c r="AA25" s="120"/>
      <c r="AB25" s="121"/>
      <c r="AC25" s="18"/>
      <c r="AD25" s="122"/>
      <c r="AE25" s="1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s="77" customFormat="1" ht="19.5" customHeight="1">
      <c r="A26" s="107" t="s">
        <v>38</v>
      </c>
      <c r="B26" s="123">
        <v>5</v>
      </c>
      <c r="C26" s="145" t="s">
        <v>51</v>
      </c>
      <c r="D26" s="145" t="s">
        <v>52</v>
      </c>
      <c r="E26" s="145" t="s">
        <v>162</v>
      </c>
      <c r="F26" s="123" t="s">
        <v>18</v>
      </c>
      <c r="G26" s="124">
        <v>38649</v>
      </c>
      <c r="H26" s="107">
        <v>0</v>
      </c>
      <c r="I26" s="139">
        <v>0</v>
      </c>
      <c r="J26" s="107">
        <v>10</v>
      </c>
      <c r="K26" s="140">
        <v>10</v>
      </c>
      <c r="L26" s="107">
        <v>19</v>
      </c>
      <c r="M26" s="140">
        <v>1</v>
      </c>
      <c r="N26" s="107">
        <v>10</v>
      </c>
      <c r="O26" s="140">
        <v>7</v>
      </c>
      <c r="P26" s="107">
        <v>10</v>
      </c>
      <c r="Q26" s="140">
        <v>10</v>
      </c>
      <c r="R26" s="146">
        <f t="shared" si="0"/>
        <v>77</v>
      </c>
      <c r="S26" s="116">
        <f t="shared" si="1"/>
        <v>2</v>
      </c>
      <c r="T26" s="115">
        <f t="shared" si="2"/>
        <v>0.77</v>
      </c>
      <c r="U26" s="116" t="str">
        <f t="shared" si="3"/>
        <v>n.B</v>
      </c>
      <c r="V26" s="117">
        <f t="shared" si="5"/>
      </c>
      <c r="W26" s="18"/>
      <c r="X26" s="118"/>
      <c r="Y26" s="119"/>
      <c r="Z26" s="119"/>
      <c r="AA26" s="120"/>
      <c r="AB26" s="121"/>
      <c r="AC26" s="18"/>
      <c r="AD26" s="122"/>
      <c r="AE26" s="12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s="77" customFormat="1" ht="19.5" customHeight="1">
      <c r="A27" s="107" t="s">
        <v>38</v>
      </c>
      <c r="B27" s="123">
        <v>27</v>
      </c>
      <c r="C27" s="145" t="s">
        <v>163</v>
      </c>
      <c r="D27" s="145" t="s">
        <v>164</v>
      </c>
      <c r="E27" s="145" t="s">
        <v>165</v>
      </c>
      <c r="F27" s="123" t="s">
        <v>22</v>
      </c>
      <c r="G27" s="124">
        <v>38856</v>
      </c>
      <c r="H27" s="107">
        <v>0</v>
      </c>
      <c r="I27" s="139">
        <v>0</v>
      </c>
      <c r="J27" s="107">
        <v>10</v>
      </c>
      <c r="K27" s="140">
        <v>10</v>
      </c>
      <c r="L27" s="107">
        <v>16</v>
      </c>
      <c r="M27" s="140">
        <v>1</v>
      </c>
      <c r="N27" s="107">
        <v>9</v>
      </c>
      <c r="O27" s="140">
        <v>9</v>
      </c>
      <c r="P27" s="107">
        <v>10</v>
      </c>
      <c r="Q27" s="140">
        <v>10</v>
      </c>
      <c r="R27" s="146">
        <f t="shared" si="0"/>
        <v>75</v>
      </c>
      <c r="S27" s="116">
        <f t="shared" si="1"/>
        <v>2</v>
      </c>
      <c r="T27" s="115">
        <f t="shared" si="2"/>
        <v>0.75</v>
      </c>
      <c r="U27" s="116" t="str">
        <f t="shared" si="3"/>
        <v>n.B</v>
      </c>
      <c r="V27" s="117">
        <f t="shared" si="5"/>
      </c>
      <c r="W27" s="18"/>
      <c r="X27" s="118"/>
      <c r="Y27" s="119"/>
      <c r="Z27" s="119"/>
      <c r="AA27" s="120"/>
      <c r="AB27" s="121"/>
      <c r="AC27" s="18"/>
      <c r="AD27" s="122"/>
      <c r="AE27" s="121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</row>
    <row r="28" spans="1:67" s="77" customFormat="1" ht="19.5" customHeight="1">
      <c r="A28" s="107" t="s">
        <v>38</v>
      </c>
      <c r="B28" s="123">
        <v>16</v>
      </c>
      <c r="C28" s="145" t="s">
        <v>166</v>
      </c>
      <c r="D28" s="145" t="s">
        <v>167</v>
      </c>
      <c r="E28" s="145" t="s">
        <v>168</v>
      </c>
      <c r="F28" s="123" t="s">
        <v>19</v>
      </c>
      <c r="G28" s="124">
        <v>38621</v>
      </c>
      <c r="H28" s="107">
        <v>0</v>
      </c>
      <c r="I28" s="139">
        <v>0</v>
      </c>
      <c r="J28" s="107">
        <v>8</v>
      </c>
      <c r="K28" s="140">
        <v>8</v>
      </c>
      <c r="L28" s="107">
        <v>17</v>
      </c>
      <c r="M28" s="140">
        <v>1</v>
      </c>
      <c r="N28" s="107">
        <v>9</v>
      </c>
      <c r="O28" s="140">
        <v>9</v>
      </c>
      <c r="P28" s="107">
        <v>9</v>
      </c>
      <c r="Q28" s="140">
        <v>9</v>
      </c>
      <c r="R28" s="146">
        <f t="shared" si="0"/>
        <v>70</v>
      </c>
      <c r="S28" s="116">
        <f t="shared" si="1"/>
        <v>2</v>
      </c>
      <c r="T28" s="115">
        <f t="shared" si="2"/>
        <v>0.7</v>
      </c>
      <c r="U28" s="116" t="str">
        <f t="shared" si="3"/>
        <v>n.B</v>
      </c>
      <c r="V28" s="117">
        <f t="shared" si="5"/>
      </c>
      <c r="W28" s="18"/>
      <c r="X28" s="118"/>
      <c r="Y28" s="119"/>
      <c r="Z28" s="119"/>
      <c r="AA28" s="120"/>
      <c r="AB28" s="121"/>
      <c r="AC28" s="18"/>
      <c r="AD28" s="122"/>
      <c r="AE28" s="12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</row>
    <row r="29" spans="1:67" s="77" customFormat="1" ht="19.5" customHeight="1">
      <c r="A29" s="107" t="s">
        <v>38</v>
      </c>
      <c r="B29" s="123">
        <v>34</v>
      </c>
      <c r="C29" s="145" t="s">
        <v>169</v>
      </c>
      <c r="D29" s="145" t="s">
        <v>170</v>
      </c>
      <c r="E29" s="145" t="s">
        <v>171</v>
      </c>
      <c r="F29" s="123" t="s">
        <v>17</v>
      </c>
      <c r="G29" s="124">
        <v>38430</v>
      </c>
      <c r="H29" s="107">
        <v>15</v>
      </c>
      <c r="I29" s="139">
        <v>1</v>
      </c>
      <c r="J29" s="107">
        <v>0</v>
      </c>
      <c r="K29" s="140">
        <v>0</v>
      </c>
      <c r="L29" s="107">
        <v>15</v>
      </c>
      <c r="M29" s="140">
        <v>1</v>
      </c>
      <c r="N29" s="107">
        <v>8</v>
      </c>
      <c r="O29" s="140">
        <v>10</v>
      </c>
      <c r="P29" s="107">
        <v>9</v>
      </c>
      <c r="Q29" s="140">
        <v>9</v>
      </c>
      <c r="R29" s="146">
        <f t="shared" si="0"/>
        <v>68</v>
      </c>
      <c r="S29" s="116">
        <f t="shared" si="1"/>
        <v>2</v>
      </c>
      <c r="T29" s="115">
        <f t="shared" si="2"/>
        <v>0.68</v>
      </c>
      <c r="U29" s="116" t="str">
        <f t="shared" si="3"/>
        <v>n.B</v>
      </c>
      <c r="V29" s="117">
        <f t="shared" si="5"/>
      </c>
      <c r="W29" s="18"/>
      <c r="X29" s="118"/>
      <c r="Y29" s="119"/>
      <c r="Z29" s="119"/>
      <c r="AA29" s="120"/>
      <c r="AB29" s="121"/>
      <c r="AC29" s="18"/>
      <c r="AD29" s="122"/>
      <c r="AE29" s="121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</row>
    <row r="30" spans="1:67" s="77" customFormat="1" ht="19.5" customHeight="1">
      <c r="A30" s="107" t="s">
        <v>38</v>
      </c>
      <c r="B30" s="123">
        <v>9</v>
      </c>
      <c r="C30" s="145" t="s">
        <v>172</v>
      </c>
      <c r="D30" s="145" t="s">
        <v>173</v>
      </c>
      <c r="E30" s="145" t="s">
        <v>174</v>
      </c>
      <c r="F30" s="123" t="s">
        <v>19</v>
      </c>
      <c r="G30" s="124">
        <v>37429</v>
      </c>
      <c r="H30" s="107">
        <v>0</v>
      </c>
      <c r="I30" s="139">
        <v>0</v>
      </c>
      <c r="J30" s="107">
        <v>8</v>
      </c>
      <c r="K30" s="140">
        <v>5</v>
      </c>
      <c r="L30" s="107">
        <v>17</v>
      </c>
      <c r="M30" s="140">
        <v>1</v>
      </c>
      <c r="N30" s="107">
        <v>10</v>
      </c>
      <c r="O30" s="140">
        <v>7</v>
      </c>
      <c r="P30" s="107">
        <v>9</v>
      </c>
      <c r="Q30" s="140">
        <v>10</v>
      </c>
      <c r="R30" s="146">
        <f aca="true" t="shared" si="6" ref="R30:R38">SUM(H30:Q30)</f>
        <v>67</v>
      </c>
      <c r="S30" s="116">
        <f t="shared" si="1"/>
        <v>2</v>
      </c>
      <c r="T30" s="115">
        <f aca="true" t="shared" si="7" ref="T30:T38">IF(ISNUMBER(H30),R30/(COUNTA(H30:Q30)*10),"")</f>
        <v>0.67</v>
      </c>
      <c r="U30" s="116" t="str">
        <f aca="true" t="shared" si="8" ref="U30:U38">IF(ISNUMBER(H30),IF(S30&gt;0,"n.B",IF(T30&lt;51%,"n.B.",IF(T30&lt;65%,"bestanden",IF(T30&lt;81%,"gut",IF(T30&lt;91%,"sehr gut","vorzüglich"))))),"")</f>
        <v>n.B</v>
      </c>
      <c r="V30" s="117">
        <f t="shared" si="5"/>
      </c>
      <c r="W30" s="18"/>
      <c r="X30" s="118"/>
      <c r="Y30" s="119"/>
      <c r="Z30" s="119"/>
      <c r="AA30" s="120"/>
      <c r="AB30" s="121"/>
      <c r="AC30" s="18"/>
      <c r="AD30" s="122"/>
      <c r="AE30" s="121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</row>
    <row r="31" spans="1:67" s="77" customFormat="1" ht="19.5" customHeight="1">
      <c r="A31" s="107" t="s">
        <v>38</v>
      </c>
      <c r="B31" s="123">
        <v>28</v>
      </c>
      <c r="C31" s="145" t="s">
        <v>175</v>
      </c>
      <c r="D31" s="145" t="s">
        <v>176</v>
      </c>
      <c r="E31" s="145" t="s">
        <v>177</v>
      </c>
      <c r="F31" s="123" t="s">
        <v>22</v>
      </c>
      <c r="G31" s="124">
        <v>38856</v>
      </c>
      <c r="H31" s="107">
        <v>14</v>
      </c>
      <c r="I31" s="139">
        <v>1</v>
      </c>
      <c r="J31" s="107">
        <v>10</v>
      </c>
      <c r="K31" s="140">
        <v>0</v>
      </c>
      <c r="L31" s="107">
        <v>13</v>
      </c>
      <c r="M31" s="140">
        <v>1</v>
      </c>
      <c r="N31" s="107">
        <v>5</v>
      </c>
      <c r="O31" s="140">
        <v>6</v>
      </c>
      <c r="P31" s="107">
        <v>8</v>
      </c>
      <c r="Q31" s="140">
        <v>8</v>
      </c>
      <c r="R31" s="146">
        <f t="shared" si="6"/>
        <v>66</v>
      </c>
      <c r="S31" s="116">
        <f t="shared" si="1"/>
        <v>1</v>
      </c>
      <c r="T31" s="115">
        <f t="shared" si="7"/>
        <v>0.66</v>
      </c>
      <c r="U31" s="116" t="str">
        <f t="shared" si="8"/>
        <v>n.B</v>
      </c>
      <c r="V31" s="117">
        <f t="shared" si="5"/>
      </c>
      <c r="W31" s="18"/>
      <c r="X31" s="118"/>
      <c r="Y31" s="119"/>
      <c r="Z31" s="119"/>
      <c r="AA31" s="120"/>
      <c r="AB31" s="121"/>
      <c r="AC31" s="18"/>
      <c r="AD31" s="122"/>
      <c r="AE31" s="12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</row>
    <row r="32" spans="1:67" s="77" customFormat="1" ht="19.5" customHeight="1">
      <c r="A32" s="107" t="s">
        <v>38</v>
      </c>
      <c r="B32" s="123">
        <v>19</v>
      </c>
      <c r="C32" s="145" t="s">
        <v>178</v>
      </c>
      <c r="D32" s="145" t="s">
        <v>179</v>
      </c>
      <c r="E32" s="145" t="s">
        <v>180</v>
      </c>
      <c r="F32" s="123" t="s">
        <v>41</v>
      </c>
      <c r="G32" s="124">
        <v>37884</v>
      </c>
      <c r="H32" s="107">
        <v>0</v>
      </c>
      <c r="I32" s="139">
        <v>0</v>
      </c>
      <c r="J32" s="107">
        <v>8</v>
      </c>
      <c r="K32" s="140">
        <v>6</v>
      </c>
      <c r="L32" s="107">
        <v>18</v>
      </c>
      <c r="M32" s="140">
        <v>1</v>
      </c>
      <c r="N32" s="107">
        <v>8</v>
      </c>
      <c r="O32" s="140">
        <v>8</v>
      </c>
      <c r="P32" s="107">
        <v>0</v>
      </c>
      <c r="Q32" s="140">
        <v>10</v>
      </c>
      <c r="R32" s="146">
        <f t="shared" si="6"/>
        <v>59</v>
      </c>
      <c r="S32" s="116">
        <f t="shared" si="1"/>
        <v>3</v>
      </c>
      <c r="T32" s="115">
        <f t="shared" si="7"/>
        <v>0.59</v>
      </c>
      <c r="U32" s="116" t="str">
        <f t="shared" si="8"/>
        <v>n.B</v>
      </c>
      <c r="V32" s="117">
        <f t="shared" si="5"/>
      </c>
      <c r="W32" s="18"/>
      <c r="X32" s="118"/>
      <c r="Y32" s="119"/>
      <c r="Z32" s="119"/>
      <c r="AA32" s="120"/>
      <c r="AB32" s="121"/>
      <c r="AC32" s="18"/>
      <c r="AD32" s="122"/>
      <c r="AE32" s="1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</row>
    <row r="33" spans="1:67" s="77" customFormat="1" ht="19.5" customHeight="1">
      <c r="A33" s="107" t="s">
        <v>38</v>
      </c>
      <c r="B33" s="123">
        <v>17</v>
      </c>
      <c r="C33" s="145" t="s">
        <v>181</v>
      </c>
      <c r="D33" s="145" t="s">
        <v>195</v>
      </c>
      <c r="E33" s="145" t="s">
        <v>182</v>
      </c>
      <c r="F33" s="123" t="s">
        <v>19</v>
      </c>
      <c r="G33" s="124">
        <v>38473</v>
      </c>
      <c r="H33" s="107">
        <v>0</v>
      </c>
      <c r="I33" s="139">
        <v>0</v>
      </c>
      <c r="J33" s="107">
        <v>5</v>
      </c>
      <c r="K33" s="140">
        <v>6</v>
      </c>
      <c r="L33" s="107">
        <v>14</v>
      </c>
      <c r="M33" s="140">
        <v>1</v>
      </c>
      <c r="N33" s="107">
        <v>5</v>
      </c>
      <c r="O33" s="140">
        <v>4</v>
      </c>
      <c r="P33" s="107">
        <v>9</v>
      </c>
      <c r="Q33" s="140">
        <v>5</v>
      </c>
      <c r="R33" s="146">
        <f t="shared" si="6"/>
        <v>49</v>
      </c>
      <c r="S33" s="116">
        <f t="shared" si="1"/>
        <v>2</v>
      </c>
      <c r="T33" s="115">
        <f t="shared" si="7"/>
        <v>0.49</v>
      </c>
      <c r="U33" s="116" t="str">
        <f t="shared" si="8"/>
        <v>n.B</v>
      </c>
      <c r="V33" s="117">
        <f t="shared" si="5"/>
      </c>
      <c r="W33" s="18"/>
      <c r="X33" s="118"/>
      <c r="Y33" s="119"/>
      <c r="Z33" s="119"/>
      <c r="AA33" s="120"/>
      <c r="AB33" s="121"/>
      <c r="AC33" s="18"/>
      <c r="AD33" s="122"/>
      <c r="AE33" s="1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</row>
    <row r="34" spans="1:67" s="77" customFormat="1" ht="19.5" customHeight="1">
      <c r="A34" s="107" t="s">
        <v>38</v>
      </c>
      <c r="B34" s="123">
        <v>26</v>
      </c>
      <c r="C34" s="145" t="s">
        <v>49</v>
      </c>
      <c r="D34" s="145" t="s">
        <v>128</v>
      </c>
      <c r="E34" s="145" t="s">
        <v>183</v>
      </c>
      <c r="F34" s="123" t="s">
        <v>22</v>
      </c>
      <c r="G34" s="124">
        <v>38856</v>
      </c>
      <c r="H34" s="107">
        <v>14</v>
      </c>
      <c r="I34" s="139">
        <v>1</v>
      </c>
      <c r="J34" s="107">
        <v>7</v>
      </c>
      <c r="K34" s="140">
        <v>7</v>
      </c>
      <c r="L34" s="107">
        <v>18</v>
      </c>
      <c r="M34" s="140">
        <v>1</v>
      </c>
      <c r="N34" s="107">
        <v>0</v>
      </c>
      <c r="O34" s="140">
        <v>0</v>
      </c>
      <c r="P34" s="107">
        <v>0</v>
      </c>
      <c r="Q34" s="140">
        <v>0</v>
      </c>
      <c r="R34" s="146">
        <f t="shared" si="6"/>
        <v>48</v>
      </c>
      <c r="S34" s="116">
        <f t="shared" si="1"/>
        <v>4</v>
      </c>
      <c r="T34" s="115">
        <f t="shared" si="7"/>
        <v>0.48</v>
      </c>
      <c r="U34" s="116" t="str">
        <f t="shared" si="8"/>
        <v>n.B</v>
      </c>
      <c r="V34" s="117">
        <f t="shared" si="5"/>
      </c>
      <c r="W34" s="18"/>
      <c r="X34" s="118"/>
      <c r="Y34" s="119"/>
      <c r="Z34" s="119"/>
      <c r="AA34" s="120"/>
      <c r="AB34" s="121"/>
      <c r="AC34" s="18"/>
      <c r="AD34" s="122"/>
      <c r="AE34" s="1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</row>
    <row r="35" spans="1:67" s="77" customFormat="1" ht="19.5" customHeight="1">
      <c r="A35" s="107" t="s">
        <v>38</v>
      </c>
      <c r="B35" s="123">
        <v>20</v>
      </c>
      <c r="C35" s="145" t="s">
        <v>184</v>
      </c>
      <c r="D35" s="145" t="s">
        <v>185</v>
      </c>
      <c r="E35" s="145" t="s">
        <v>186</v>
      </c>
      <c r="F35" s="123" t="s">
        <v>18</v>
      </c>
      <c r="G35" s="124">
        <v>38838</v>
      </c>
      <c r="H35" s="107">
        <v>0</v>
      </c>
      <c r="I35" s="139">
        <v>0</v>
      </c>
      <c r="J35" s="107">
        <v>8</v>
      </c>
      <c r="K35" s="140">
        <v>0</v>
      </c>
      <c r="L35" s="107">
        <v>14</v>
      </c>
      <c r="M35" s="140">
        <v>1</v>
      </c>
      <c r="N35" s="107">
        <v>0</v>
      </c>
      <c r="O35" s="140">
        <v>0</v>
      </c>
      <c r="P35" s="107">
        <v>10</v>
      </c>
      <c r="Q35" s="140">
        <v>0</v>
      </c>
      <c r="R35" s="146">
        <f t="shared" si="6"/>
        <v>33</v>
      </c>
      <c r="S35" s="116">
        <f t="shared" si="1"/>
        <v>6</v>
      </c>
      <c r="T35" s="115">
        <f t="shared" si="7"/>
        <v>0.33</v>
      </c>
      <c r="U35" s="116" t="str">
        <f t="shared" si="8"/>
        <v>n.B</v>
      </c>
      <c r="V35" s="117">
        <f t="shared" si="5"/>
      </c>
      <c r="W35" s="18"/>
      <c r="X35" s="118"/>
      <c r="Y35" s="119"/>
      <c r="Z35" s="119"/>
      <c r="AA35" s="120"/>
      <c r="AB35" s="121"/>
      <c r="AC35" s="18"/>
      <c r="AD35" s="122"/>
      <c r="AE35" s="1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1:67" s="77" customFormat="1" ht="19.5" customHeight="1">
      <c r="A36" s="107" t="s">
        <v>38</v>
      </c>
      <c r="B36" s="123">
        <v>24</v>
      </c>
      <c r="C36" s="145" t="s">
        <v>187</v>
      </c>
      <c r="D36" s="145" t="s">
        <v>188</v>
      </c>
      <c r="E36" s="145" t="s">
        <v>189</v>
      </c>
      <c r="F36" s="123" t="s">
        <v>17</v>
      </c>
      <c r="G36" s="124">
        <v>37476</v>
      </c>
      <c r="H36" s="107">
        <v>16</v>
      </c>
      <c r="I36" s="139">
        <v>1</v>
      </c>
      <c r="J36" s="107">
        <v>0</v>
      </c>
      <c r="K36" s="140">
        <v>0</v>
      </c>
      <c r="L36" s="107">
        <v>9</v>
      </c>
      <c r="M36" s="140">
        <v>1</v>
      </c>
      <c r="N36" s="107">
        <v>6</v>
      </c>
      <c r="O36" s="140">
        <v>0</v>
      </c>
      <c r="P36" s="107">
        <v>0</v>
      </c>
      <c r="Q36" s="140">
        <v>0</v>
      </c>
      <c r="R36" s="146">
        <f t="shared" si="6"/>
        <v>33</v>
      </c>
      <c r="S36" s="116">
        <f t="shared" si="1"/>
        <v>5</v>
      </c>
      <c r="T36" s="115">
        <f t="shared" si="7"/>
        <v>0.33</v>
      </c>
      <c r="U36" s="116" t="str">
        <f t="shared" si="8"/>
        <v>n.B</v>
      </c>
      <c r="V36" s="117">
        <f t="shared" si="5"/>
      </c>
      <c r="W36" s="18"/>
      <c r="X36" s="118"/>
      <c r="Y36" s="119"/>
      <c r="Z36" s="119"/>
      <c r="AA36" s="120"/>
      <c r="AB36" s="121"/>
      <c r="AC36" s="18"/>
      <c r="AD36" s="122"/>
      <c r="AE36" s="1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</row>
    <row r="37" spans="1:67" s="77" customFormat="1" ht="19.5" customHeight="1">
      <c r="A37" s="107" t="s">
        <v>38</v>
      </c>
      <c r="B37" s="123">
        <v>12</v>
      </c>
      <c r="C37" s="145" t="s">
        <v>192</v>
      </c>
      <c r="D37" s="145" t="s">
        <v>193</v>
      </c>
      <c r="E37" s="145" t="s">
        <v>194</v>
      </c>
      <c r="F37" s="123" t="s">
        <v>22</v>
      </c>
      <c r="G37" s="124">
        <v>38898</v>
      </c>
      <c r="H37" s="107">
        <v>0</v>
      </c>
      <c r="I37" s="139">
        <v>0</v>
      </c>
      <c r="J37" s="107">
        <v>8</v>
      </c>
      <c r="K37" s="140">
        <v>9</v>
      </c>
      <c r="L37" s="107">
        <v>15</v>
      </c>
      <c r="M37" s="140">
        <v>1</v>
      </c>
      <c r="N37" s="107">
        <v>0</v>
      </c>
      <c r="O37" s="140">
        <v>0</v>
      </c>
      <c r="P37" s="107" t="s">
        <v>38</v>
      </c>
      <c r="Q37" s="140" t="s">
        <v>38</v>
      </c>
      <c r="R37" s="146">
        <f>SUM(H37:Q37)</f>
        <v>33</v>
      </c>
      <c r="S37" s="116">
        <f>COUNTIF(H37:Q37,0)</f>
        <v>4</v>
      </c>
      <c r="T37" s="115">
        <f>IF(ISNUMBER(H37),R37/(COUNTA(H37:Q37)*10),"")</f>
        <v>0.33</v>
      </c>
      <c r="U37" s="116" t="str">
        <f>IF(ISNUMBER(H37),IF(S37&gt;0,"n.B",IF(T37&lt;51%,"n.B.",IF(T37&lt;65%,"bestanden",IF(T37&lt;81%,"gut",IF(T37&lt;91%,"sehr gut","vorzüglich"))))),"")</f>
        <v>n.B</v>
      </c>
      <c r="V37" s="117">
        <f t="shared" si="5"/>
      </c>
      <c r="W37" s="18"/>
      <c r="X37" s="118"/>
      <c r="Y37" s="119"/>
      <c r="Z37" s="119"/>
      <c r="AA37" s="120"/>
      <c r="AB37" s="121"/>
      <c r="AC37" s="18"/>
      <c r="AD37" s="122"/>
      <c r="AE37" s="12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1:67" s="77" customFormat="1" ht="19.5" customHeight="1" thickBot="1">
      <c r="A38" s="125" t="s">
        <v>38</v>
      </c>
      <c r="B38" s="126">
        <v>29</v>
      </c>
      <c r="C38" s="127" t="s">
        <v>190</v>
      </c>
      <c r="D38" s="127" t="s">
        <v>164</v>
      </c>
      <c r="E38" s="127" t="s">
        <v>191</v>
      </c>
      <c r="F38" s="126" t="s">
        <v>19</v>
      </c>
      <c r="G38" s="128">
        <v>38920</v>
      </c>
      <c r="H38" s="125">
        <v>0</v>
      </c>
      <c r="I38" s="129">
        <v>0</v>
      </c>
      <c r="J38" s="125">
        <v>8</v>
      </c>
      <c r="K38" s="130">
        <v>3</v>
      </c>
      <c r="L38" s="125">
        <v>1</v>
      </c>
      <c r="M38" s="130">
        <v>1</v>
      </c>
      <c r="N38" s="125">
        <v>0</v>
      </c>
      <c r="O38" s="130">
        <v>0</v>
      </c>
      <c r="P38" s="125">
        <v>0</v>
      </c>
      <c r="Q38" s="130">
        <v>9</v>
      </c>
      <c r="R38" s="155">
        <f t="shared" si="6"/>
        <v>22</v>
      </c>
      <c r="S38" s="132">
        <f t="shared" si="1"/>
        <v>5</v>
      </c>
      <c r="T38" s="131">
        <f t="shared" si="7"/>
        <v>0.22</v>
      </c>
      <c r="U38" s="132" t="str">
        <f t="shared" si="8"/>
        <v>n.B</v>
      </c>
      <c r="V38" s="133">
        <f t="shared" si="5"/>
      </c>
      <c r="W38" s="18"/>
      <c r="X38" s="118"/>
      <c r="Y38" s="119"/>
      <c r="Z38" s="119"/>
      <c r="AA38" s="120"/>
      <c r="AB38" s="121"/>
      <c r="AC38" s="18"/>
      <c r="AD38" s="122"/>
      <c r="AE38" s="12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ht="19.5" customHeight="1">
      <c r="A39" s="134" t="s">
        <v>121</v>
      </c>
    </row>
  </sheetData>
  <mergeCells count="16">
    <mergeCell ref="X4:AB4"/>
    <mergeCell ref="AD4:AE4"/>
    <mergeCell ref="S5:S6"/>
    <mergeCell ref="T5:T6"/>
    <mergeCell ref="U5:U6"/>
    <mergeCell ref="V5:V6"/>
    <mergeCell ref="A6:B6"/>
    <mergeCell ref="C6:D6"/>
    <mergeCell ref="H4:V4"/>
    <mergeCell ref="H5:I5"/>
    <mergeCell ref="A4:G5"/>
    <mergeCell ref="J5:K5"/>
    <mergeCell ref="L5:M5"/>
    <mergeCell ref="N5:O5"/>
    <mergeCell ref="P5:Q5"/>
    <mergeCell ref="R5:R6"/>
  </mergeCells>
  <printOptions horizontalCentered="1"/>
  <pageMargins left="0.31496062992125984" right="0.2362204724409449" top="0.87" bottom="0.19" header="0.63" footer="0.17"/>
  <pageSetup fitToHeight="3" fitToWidth="1" horizontalDpi="600" verticalDpi="600" orientation="landscape" paperSize="9" scale="66" r:id="rId1"/>
  <headerFooter alignWithMargins="0">
    <oddHeader>&amp;C&amp;"Arial,Fett Kursiv"&amp;14&amp;A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"/>
  <sheetViews>
    <sheetView zoomScale="86" zoomScaleNormal="86" workbookViewId="0" topLeftCell="A1">
      <pane xSplit="7" ySplit="6" topLeftCell="H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4" sqref="A4:G5"/>
    </sheetView>
  </sheetViews>
  <sheetFormatPr defaultColWidth="11.421875" defaultRowHeight="19.5" customHeight="1"/>
  <cols>
    <col min="1" max="1" width="3.7109375" style="1" customWidth="1"/>
    <col min="2" max="2" width="4.140625" style="1" bestFit="1" customWidth="1"/>
    <col min="3" max="3" width="12.00390625" style="1" customWidth="1"/>
    <col min="4" max="4" width="16.8515625" style="1" customWidth="1"/>
    <col min="5" max="5" width="31.421875" style="1" bestFit="1" customWidth="1"/>
    <col min="6" max="6" width="8.140625" style="1" customWidth="1"/>
    <col min="7" max="7" width="10.7109375" style="1" customWidth="1"/>
    <col min="8" max="17" width="6.00390625" style="1" customWidth="1"/>
    <col min="18" max="18" width="8.00390625" style="1" customWidth="1"/>
    <col min="19" max="19" width="7.00390625" style="1" customWidth="1"/>
    <col min="20" max="20" width="9.140625" style="1" customWidth="1"/>
    <col min="21" max="21" width="11.57421875" style="1" bestFit="1" customWidth="1"/>
    <col min="22" max="22" width="5.8515625" style="1" bestFit="1" customWidth="1"/>
    <col min="23" max="32" width="0" style="1" hidden="1" customWidth="1"/>
    <col min="33" max="16384" width="14.8515625" style="1" customWidth="1"/>
  </cols>
  <sheetData>
    <row r="1" spans="1:67" ht="19.5" customHeight="1">
      <c r="A1" s="2" t="s">
        <v>63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19.5" customHeight="1">
      <c r="A2" s="9" t="s">
        <v>120</v>
      </c>
      <c r="B2" s="10"/>
      <c r="C2" s="11"/>
      <c r="D2" s="11"/>
      <c r="E2" s="11"/>
      <c r="F2" s="11"/>
      <c r="G2" s="11"/>
      <c r="H2" s="11" t="s">
        <v>119</v>
      </c>
      <c r="I2" s="35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4"/>
      <c r="W2" s="7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9.5" customHeight="1" thickBot="1">
      <c r="A3" s="23" t="s">
        <v>53</v>
      </c>
      <c r="B3" s="23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6"/>
      <c r="S3" s="27"/>
      <c r="T3" s="27"/>
      <c r="U3" s="27"/>
      <c r="V3" s="28"/>
      <c r="W3" s="15"/>
      <c r="X3" s="16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67" ht="19.5" customHeight="1" thickBot="1">
      <c r="A4" s="163" t="s">
        <v>4</v>
      </c>
      <c r="B4" s="169"/>
      <c r="C4" s="169"/>
      <c r="D4" s="169"/>
      <c r="E4" s="169"/>
      <c r="F4" s="169"/>
      <c r="G4" s="170"/>
      <c r="H4" s="165" t="s">
        <v>1</v>
      </c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7"/>
      <c r="X4" s="176" t="s">
        <v>5</v>
      </c>
      <c r="Y4" s="177"/>
      <c r="Z4" s="177"/>
      <c r="AA4" s="178"/>
      <c r="AB4" s="179"/>
      <c r="AC4" s="18"/>
      <c r="AD4" s="180" t="s">
        <v>6</v>
      </c>
      <c r="AE4" s="181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67" ht="41.25" customHeight="1" thickBot="1">
      <c r="A5" s="171"/>
      <c r="B5" s="172"/>
      <c r="C5" s="172"/>
      <c r="D5" s="172"/>
      <c r="E5" s="172"/>
      <c r="F5" s="172"/>
      <c r="G5" s="173"/>
      <c r="H5" s="167" t="s">
        <v>64</v>
      </c>
      <c r="I5" s="168"/>
      <c r="J5" s="167" t="s">
        <v>65</v>
      </c>
      <c r="K5" s="168"/>
      <c r="L5" s="167" t="s">
        <v>66</v>
      </c>
      <c r="M5" s="168"/>
      <c r="N5" s="167" t="s">
        <v>67</v>
      </c>
      <c r="O5" s="168"/>
      <c r="P5" s="167" t="s">
        <v>68</v>
      </c>
      <c r="Q5" s="168"/>
      <c r="R5" s="174" t="s">
        <v>9</v>
      </c>
      <c r="S5" s="182" t="s">
        <v>10</v>
      </c>
      <c r="T5" s="160" t="s">
        <v>20</v>
      </c>
      <c r="U5" s="182" t="s">
        <v>15</v>
      </c>
      <c r="V5" s="182" t="s">
        <v>11</v>
      </c>
      <c r="W5" s="17"/>
      <c r="X5" s="29"/>
      <c r="Y5" s="30"/>
      <c r="Z5" s="30"/>
      <c r="AA5" s="31"/>
      <c r="AB5" s="32"/>
      <c r="AC5" s="18"/>
      <c r="AD5" s="33"/>
      <c r="AE5" s="34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ht="26.25" customHeight="1" thickBot="1">
      <c r="A6" s="161" t="s">
        <v>7</v>
      </c>
      <c r="B6" s="162"/>
      <c r="C6" s="163" t="s">
        <v>8</v>
      </c>
      <c r="D6" s="164"/>
      <c r="E6" s="147" t="s">
        <v>0</v>
      </c>
      <c r="F6" s="147" t="s">
        <v>16</v>
      </c>
      <c r="G6" s="148" t="s">
        <v>23</v>
      </c>
      <c r="H6" s="150" t="s">
        <v>25</v>
      </c>
      <c r="I6" s="151" t="s">
        <v>26</v>
      </c>
      <c r="J6" s="150" t="s">
        <v>25</v>
      </c>
      <c r="K6" s="151" t="s">
        <v>26</v>
      </c>
      <c r="L6" s="150" t="s">
        <v>25</v>
      </c>
      <c r="M6" s="151" t="s">
        <v>26</v>
      </c>
      <c r="N6" s="150" t="s">
        <v>25</v>
      </c>
      <c r="O6" s="151" t="s">
        <v>26</v>
      </c>
      <c r="P6" s="150" t="s">
        <v>25</v>
      </c>
      <c r="Q6" s="151" t="s">
        <v>26</v>
      </c>
      <c r="R6" s="175"/>
      <c r="S6" s="159"/>
      <c r="T6" s="183"/>
      <c r="U6" s="159"/>
      <c r="V6" s="159"/>
      <c r="W6" s="19"/>
      <c r="X6" s="20" t="s">
        <v>12</v>
      </c>
      <c r="Y6" s="20" t="s">
        <v>13</v>
      </c>
      <c r="Z6" s="20" t="s">
        <v>14</v>
      </c>
      <c r="AA6" s="21" t="s">
        <v>9</v>
      </c>
      <c r="AB6" s="22" t="s">
        <v>10</v>
      </c>
      <c r="AC6" s="19"/>
      <c r="AD6" s="21" t="s">
        <v>9</v>
      </c>
      <c r="AE6" s="22" t="s">
        <v>10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s="48" customFormat="1" ht="17.25" customHeight="1">
      <c r="A7" s="36" t="s">
        <v>54</v>
      </c>
      <c r="B7" s="37">
        <v>46</v>
      </c>
      <c r="C7" s="38" t="s">
        <v>198</v>
      </c>
      <c r="D7" s="38" t="s">
        <v>61</v>
      </c>
      <c r="E7" s="38" t="s">
        <v>199</v>
      </c>
      <c r="F7" s="37" t="s">
        <v>19</v>
      </c>
      <c r="G7" s="39">
        <v>37944</v>
      </c>
      <c r="H7" s="36">
        <v>10</v>
      </c>
      <c r="I7" s="40">
        <v>8</v>
      </c>
      <c r="J7" s="36">
        <v>10</v>
      </c>
      <c r="K7" s="41">
        <v>9</v>
      </c>
      <c r="L7" s="36">
        <v>10</v>
      </c>
      <c r="M7" s="41">
        <v>2</v>
      </c>
      <c r="N7" s="36">
        <v>10</v>
      </c>
      <c r="O7" s="41">
        <v>10</v>
      </c>
      <c r="P7" s="36">
        <v>10</v>
      </c>
      <c r="Q7" s="41">
        <v>7</v>
      </c>
      <c r="R7" s="153">
        <f aca="true" t="shared" si="0" ref="R7:R22">SUM(H7:Q7)</f>
        <v>86</v>
      </c>
      <c r="S7" s="43">
        <f aca="true" t="shared" si="1" ref="S7:S22">COUNTIF(H7:Q7,0)</f>
        <v>0</v>
      </c>
      <c r="T7" s="44">
        <f aca="true" t="shared" si="2" ref="T7:T22">IF(ISNUMBER(H7),R7/(COUNTA(H7:Q7)*10),"")</f>
        <v>0.86</v>
      </c>
      <c r="U7" s="43" t="str">
        <f aca="true" t="shared" si="3" ref="U7:U22">IF(ISNUMBER(H7),IF(S7&gt;0,"n.B",IF(T7&lt;51%,"n.B.",IF(T7&lt;65%,"bestanden",IF(T7&lt;81%,"gut",IF(T7&lt;91%,"sehr gut","vorzüglich"))))),"")</f>
        <v>sehr gut</v>
      </c>
      <c r="V7" s="41">
        <f aca="true" t="shared" si="4" ref="V7:V16">IF(ISNUMBER(H7),IF(S7&gt;0,"",RANK(R7,$R$7:$R$16)),"")</f>
        <v>1</v>
      </c>
      <c r="W7" s="45">
        <v>1</v>
      </c>
      <c r="X7" s="46">
        <v>1</v>
      </c>
      <c r="Y7" s="46">
        <v>1</v>
      </c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</row>
    <row r="8" spans="1:67" s="48" customFormat="1" ht="17.25" customHeight="1">
      <c r="A8" s="49" t="s">
        <v>54</v>
      </c>
      <c r="B8" s="50">
        <v>50</v>
      </c>
      <c r="C8" s="51" t="s">
        <v>50</v>
      </c>
      <c r="D8" s="51" t="s">
        <v>202</v>
      </c>
      <c r="E8" s="51" t="s">
        <v>203</v>
      </c>
      <c r="F8" s="50" t="s">
        <v>42</v>
      </c>
      <c r="G8" s="52">
        <v>38181</v>
      </c>
      <c r="H8" s="49">
        <v>10</v>
      </c>
      <c r="I8" s="53">
        <v>9</v>
      </c>
      <c r="J8" s="49">
        <v>10</v>
      </c>
      <c r="K8" s="54">
        <v>10</v>
      </c>
      <c r="L8" s="49">
        <v>10</v>
      </c>
      <c r="M8" s="54">
        <v>5</v>
      </c>
      <c r="N8" s="49">
        <v>4</v>
      </c>
      <c r="O8" s="54">
        <v>10</v>
      </c>
      <c r="P8" s="49">
        <v>10</v>
      </c>
      <c r="Q8" s="54">
        <v>7</v>
      </c>
      <c r="R8" s="55">
        <f t="shared" si="0"/>
        <v>85</v>
      </c>
      <c r="S8" s="56">
        <f t="shared" si="1"/>
        <v>0</v>
      </c>
      <c r="T8" s="57">
        <f t="shared" si="2"/>
        <v>0.85</v>
      </c>
      <c r="U8" s="56" t="str">
        <f t="shared" si="3"/>
        <v>sehr gut</v>
      </c>
      <c r="V8" s="54">
        <f t="shared" si="4"/>
        <v>2</v>
      </c>
      <c r="W8" s="58">
        <v>2</v>
      </c>
      <c r="X8" s="50">
        <v>2</v>
      </c>
      <c r="Y8" s="50">
        <v>2</v>
      </c>
      <c r="Z8" s="50">
        <v>2</v>
      </c>
      <c r="AA8" s="50">
        <v>2</v>
      </c>
      <c r="AB8" s="50">
        <v>2</v>
      </c>
      <c r="AC8" s="50">
        <v>2</v>
      </c>
      <c r="AD8" s="50">
        <v>2</v>
      </c>
      <c r="AE8" s="50">
        <v>2</v>
      </c>
      <c r="AF8" s="50">
        <v>2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67" s="48" customFormat="1" ht="17.25" customHeight="1">
      <c r="A9" s="59" t="s">
        <v>54</v>
      </c>
      <c r="B9" s="46">
        <v>54</v>
      </c>
      <c r="C9" s="60" t="s">
        <v>204</v>
      </c>
      <c r="D9" s="60" t="s">
        <v>205</v>
      </c>
      <c r="E9" s="60" t="s">
        <v>200</v>
      </c>
      <c r="F9" s="46" t="s">
        <v>17</v>
      </c>
      <c r="G9" s="61">
        <v>37994</v>
      </c>
      <c r="H9" s="59">
        <v>10</v>
      </c>
      <c r="I9" s="62">
        <v>8</v>
      </c>
      <c r="J9" s="59">
        <v>10</v>
      </c>
      <c r="K9" s="63">
        <v>10</v>
      </c>
      <c r="L9" s="59">
        <v>10</v>
      </c>
      <c r="M9" s="63">
        <v>2</v>
      </c>
      <c r="N9" s="59">
        <v>8</v>
      </c>
      <c r="O9" s="63">
        <v>10</v>
      </c>
      <c r="P9" s="59">
        <v>10</v>
      </c>
      <c r="Q9" s="63">
        <v>6</v>
      </c>
      <c r="R9" s="42">
        <f t="shared" si="0"/>
        <v>84</v>
      </c>
      <c r="S9" s="64">
        <f t="shared" si="1"/>
        <v>0</v>
      </c>
      <c r="T9" s="65">
        <f t="shared" si="2"/>
        <v>0.84</v>
      </c>
      <c r="U9" s="64" t="str">
        <f t="shared" si="3"/>
        <v>sehr gut</v>
      </c>
      <c r="V9" s="63">
        <f t="shared" si="4"/>
        <v>3</v>
      </c>
      <c r="W9" s="45">
        <v>3</v>
      </c>
      <c r="X9" s="46">
        <v>3</v>
      </c>
      <c r="Y9" s="46">
        <v>3</v>
      </c>
      <c r="Z9" s="46">
        <v>3</v>
      </c>
      <c r="AA9" s="46">
        <v>3</v>
      </c>
      <c r="AB9" s="46">
        <v>3</v>
      </c>
      <c r="AC9" s="46">
        <v>3</v>
      </c>
      <c r="AD9" s="46">
        <v>3</v>
      </c>
      <c r="AE9" s="46">
        <v>3</v>
      </c>
      <c r="AF9" s="46">
        <v>3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</row>
    <row r="10" spans="1:67" s="77" customFormat="1" ht="17.25" customHeight="1">
      <c r="A10" s="66" t="s">
        <v>54</v>
      </c>
      <c r="B10" s="67">
        <v>48</v>
      </c>
      <c r="C10" s="68" t="s">
        <v>206</v>
      </c>
      <c r="D10" s="68" t="s">
        <v>207</v>
      </c>
      <c r="E10" s="68" t="s">
        <v>208</v>
      </c>
      <c r="F10" s="67" t="s">
        <v>19</v>
      </c>
      <c r="G10" s="69">
        <v>38077</v>
      </c>
      <c r="H10" s="66">
        <v>8</v>
      </c>
      <c r="I10" s="70">
        <v>10</v>
      </c>
      <c r="J10" s="66">
        <v>8</v>
      </c>
      <c r="K10" s="71">
        <v>9</v>
      </c>
      <c r="L10" s="66">
        <v>9</v>
      </c>
      <c r="M10" s="71">
        <v>8</v>
      </c>
      <c r="N10" s="66">
        <v>8</v>
      </c>
      <c r="O10" s="71">
        <v>9</v>
      </c>
      <c r="P10" s="66">
        <v>8</v>
      </c>
      <c r="Q10" s="71">
        <v>6</v>
      </c>
      <c r="R10" s="72">
        <f t="shared" si="0"/>
        <v>83</v>
      </c>
      <c r="S10" s="74">
        <f t="shared" si="1"/>
        <v>0</v>
      </c>
      <c r="T10" s="73">
        <f t="shared" si="2"/>
        <v>0.83</v>
      </c>
      <c r="U10" s="74" t="str">
        <f t="shared" si="3"/>
        <v>sehr gut</v>
      </c>
      <c r="V10" s="75">
        <f t="shared" si="4"/>
        <v>4</v>
      </c>
      <c r="W10" s="76">
        <v>4</v>
      </c>
      <c r="X10" s="67">
        <v>4</v>
      </c>
      <c r="Y10" s="67">
        <v>4</v>
      </c>
      <c r="Z10" s="67">
        <v>4</v>
      </c>
      <c r="AA10" s="67">
        <v>4</v>
      </c>
      <c r="AB10" s="67">
        <v>4</v>
      </c>
      <c r="AC10" s="67">
        <v>4</v>
      </c>
      <c r="AD10" s="67">
        <v>4</v>
      </c>
      <c r="AE10" s="67">
        <v>4</v>
      </c>
      <c r="AF10" s="67">
        <v>4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s="77" customFormat="1" ht="17.25" customHeight="1">
      <c r="A11" s="78" t="s">
        <v>54</v>
      </c>
      <c r="B11" s="79">
        <v>57</v>
      </c>
      <c r="C11" s="80" t="s">
        <v>27</v>
      </c>
      <c r="D11" s="80" t="s">
        <v>62</v>
      </c>
      <c r="E11" s="80" t="s">
        <v>201</v>
      </c>
      <c r="F11" s="79" t="s">
        <v>17</v>
      </c>
      <c r="G11" s="81">
        <v>37635</v>
      </c>
      <c r="H11" s="78">
        <v>4</v>
      </c>
      <c r="I11" s="82">
        <v>10</v>
      </c>
      <c r="J11" s="78">
        <v>10</v>
      </c>
      <c r="K11" s="83">
        <v>8</v>
      </c>
      <c r="L11" s="78">
        <v>5</v>
      </c>
      <c r="M11" s="83">
        <v>10</v>
      </c>
      <c r="N11" s="78">
        <v>6</v>
      </c>
      <c r="O11" s="83">
        <v>10</v>
      </c>
      <c r="P11" s="78">
        <v>9</v>
      </c>
      <c r="Q11" s="83">
        <v>9</v>
      </c>
      <c r="R11" s="84">
        <f t="shared" si="0"/>
        <v>81</v>
      </c>
      <c r="S11" s="86">
        <f t="shared" si="1"/>
        <v>0</v>
      </c>
      <c r="T11" s="85">
        <f t="shared" si="2"/>
        <v>0.81</v>
      </c>
      <c r="U11" s="86" t="str">
        <f t="shared" si="3"/>
        <v>sehr gut</v>
      </c>
      <c r="V11" s="87">
        <f t="shared" si="4"/>
        <v>5</v>
      </c>
      <c r="W11" s="18"/>
      <c r="X11" s="78"/>
      <c r="Y11" s="79"/>
      <c r="Z11" s="79"/>
      <c r="AA11" s="88">
        <v>0</v>
      </c>
      <c r="AB11" s="89">
        <v>0</v>
      </c>
      <c r="AC11" s="18"/>
      <c r="AD11" s="90">
        <v>-32</v>
      </c>
      <c r="AE11" s="89">
        <v>6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s="77" customFormat="1" ht="17.25" customHeight="1" thickBot="1">
      <c r="A12" s="66" t="s">
        <v>54</v>
      </c>
      <c r="B12" s="67">
        <v>51</v>
      </c>
      <c r="C12" s="68" t="s">
        <v>209</v>
      </c>
      <c r="D12" s="68" t="s">
        <v>210</v>
      </c>
      <c r="E12" s="68" t="s">
        <v>211</v>
      </c>
      <c r="F12" s="67" t="s">
        <v>22</v>
      </c>
      <c r="G12" s="69">
        <v>38494</v>
      </c>
      <c r="H12" s="66">
        <v>7</v>
      </c>
      <c r="I12" s="70">
        <v>10</v>
      </c>
      <c r="J12" s="66">
        <v>6</v>
      </c>
      <c r="K12" s="71">
        <v>8</v>
      </c>
      <c r="L12" s="66">
        <v>10</v>
      </c>
      <c r="M12" s="71">
        <v>9</v>
      </c>
      <c r="N12" s="66">
        <v>10</v>
      </c>
      <c r="O12" s="71">
        <v>8</v>
      </c>
      <c r="P12" s="66">
        <v>7</v>
      </c>
      <c r="Q12" s="71">
        <v>4</v>
      </c>
      <c r="R12" s="72">
        <f t="shared" si="0"/>
        <v>79</v>
      </c>
      <c r="S12" s="74">
        <f t="shared" si="1"/>
        <v>0</v>
      </c>
      <c r="T12" s="73">
        <f t="shared" si="2"/>
        <v>0.79</v>
      </c>
      <c r="U12" s="74" t="str">
        <f t="shared" si="3"/>
        <v>gut</v>
      </c>
      <c r="V12" s="75">
        <f t="shared" si="4"/>
        <v>6</v>
      </c>
      <c r="W12" s="18"/>
      <c r="X12" s="91"/>
      <c r="Y12" s="92"/>
      <c r="Z12" s="92"/>
      <c r="AA12" s="93">
        <v>0</v>
      </c>
      <c r="AB12" s="94">
        <v>0</v>
      </c>
      <c r="AC12" s="18"/>
      <c r="AD12" s="95">
        <v>34</v>
      </c>
      <c r="AE12" s="94">
        <v>3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s="77" customFormat="1" ht="17.25" customHeight="1">
      <c r="A13" s="78" t="s">
        <v>54</v>
      </c>
      <c r="B13" s="79">
        <v>56</v>
      </c>
      <c r="C13" s="80" t="s">
        <v>212</v>
      </c>
      <c r="D13" s="80" t="s">
        <v>213</v>
      </c>
      <c r="E13" s="80" t="s">
        <v>214</v>
      </c>
      <c r="F13" s="79" t="s">
        <v>18</v>
      </c>
      <c r="G13" s="81">
        <v>37341</v>
      </c>
      <c r="H13" s="78">
        <v>8</v>
      </c>
      <c r="I13" s="82">
        <v>8</v>
      </c>
      <c r="J13" s="78">
        <v>10</v>
      </c>
      <c r="K13" s="83">
        <v>7</v>
      </c>
      <c r="L13" s="78">
        <v>9</v>
      </c>
      <c r="M13" s="83">
        <v>9</v>
      </c>
      <c r="N13" s="78">
        <v>8</v>
      </c>
      <c r="O13" s="83">
        <v>8</v>
      </c>
      <c r="P13" s="78">
        <v>6</v>
      </c>
      <c r="Q13" s="83">
        <v>6</v>
      </c>
      <c r="R13" s="84">
        <f t="shared" si="0"/>
        <v>79</v>
      </c>
      <c r="S13" s="86">
        <f t="shared" si="1"/>
        <v>0</v>
      </c>
      <c r="T13" s="85">
        <f t="shared" si="2"/>
        <v>0.79</v>
      </c>
      <c r="U13" s="86" t="str">
        <f t="shared" si="3"/>
        <v>gut</v>
      </c>
      <c r="V13" s="87">
        <f t="shared" si="4"/>
        <v>6</v>
      </c>
      <c r="W13" s="18"/>
      <c r="X13" s="66"/>
      <c r="Y13" s="67"/>
      <c r="Z13" s="67"/>
      <c r="AA13" s="96">
        <v>0</v>
      </c>
      <c r="AB13" s="97">
        <v>0</v>
      </c>
      <c r="AC13" s="18"/>
      <c r="AD13" s="98">
        <v>-54</v>
      </c>
      <c r="AE13" s="97">
        <v>7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s="77" customFormat="1" ht="17.25" customHeight="1" thickBot="1">
      <c r="A14" s="66" t="s">
        <v>54</v>
      </c>
      <c r="B14" s="67">
        <v>43</v>
      </c>
      <c r="C14" s="68" t="s">
        <v>215</v>
      </c>
      <c r="D14" s="68" t="s">
        <v>216</v>
      </c>
      <c r="E14" s="68" t="s">
        <v>217</v>
      </c>
      <c r="F14" s="67" t="s">
        <v>17</v>
      </c>
      <c r="G14" s="69">
        <v>37758</v>
      </c>
      <c r="H14" s="66">
        <v>4</v>
      </c>
      <c r="I14" s="70">
        <v>9</v>
      </c>
      <c r="J14" s="66">
        <v>10</v>
      </c>
      <c r="K14" s="71">
        <v>8</v>
      </c>
      <c r="L14" s="66">
        <v>7</v>
      </c>
      <c r="M14" s="71">
        <v>7</v>
      </c>
      <c r="N14" s="66">
        <v>4</v>
      </c>
      <c r="O14" s="71">
        <v>10</v>
      </c>
      <c r="P14" s="66">
        <v>9</v>
      </c>
      <c r="Q14" s="71">
        <v>3</v>
      </c>
      <c r="R14" s="72">
        <f t="shared" si="0"/>
        <v>71</v>
      </c>
      <c r="S14" s="74">
        <f t="shared" si="1"/>
        <v>0</v>
      </c>
      <c r="T14" s="73">
        <f t="shared" si="2"/>
        <v>0.71</v>
      </c>
      <c r="U14" s="74" t="str">
        <f t="shared" si="3"/>
        <v>gut</v>
      </c>
      <c r="V14" s="75">
        <f t="shared" si="4"/>
        <v>8</v>
      </c>
      <c r="W14" s="18"/>
      <c r="X14" s="91"/>
      <c r="Y14" s="92"/>
      <c r="Z14" s="92"/>
      <c r="AA14" s="93">
        <v>0</v>
      </c>
      <c r="AB14" s="94">
        <v>0</v>
      </c>
      <c r="AC14" s="18"/>
      <c r="AD14" s="95">
        <v>-10</v>
      </c>
      <c r="AE14" s="94">
        <v>5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s="77" customFormat="1" ht="17.25" customHeight="1">
      <c r="A15" s="78" t="s">
        <v>54</v>
      </c>
      <c r="B15" s="79">
        <v>44</v>
      </c>
      <c r="C15" s="80" t="s">
        <v>49</v>
      </c>
      <c r="D15" s="80" t="s">
        <v>219</v>
      </c>
      <c r="E15" s="80" t="s">
        <v>218</v>
      </c>
      <c r="F15" s="79" t="s">
        <v>17</v>
      </c>
      <c r="G15" s="81">
        <v>38122</v>
      </c>
      <c r="H15" s="78">
        <v>10</v>
      </c>
      <c r="I15" s="82">
        <v>10</v>
      </c>
      <c r="J15" s="78">
        <v>6</v>
      </c>
      <c r="K15" s="83">
        <v>7</v>
      </c>
      <c r="L15" s="78">
        <v>9</v>
      </c>
      <c r="M15" s="83">
        <v>6</v>
      </c>
      <c r="N15" s="78">
        <v>5</v>
      </c>
      <c r="O15" s="83">
        <v>4</v>
      </c>
      <c r="P15" s="78">
        <v>8</v>
      </c>
      <c r="Q15" s="83">
        <v>4</v>
      </c>
      <c r="R15" s="84">
        <f t="shared" si="0"/>
        <v>69</v>
      </c>
      <c r="S15" s="86">
        <f t="shared" si="1"/>
        <v>0</v>
      </c>
      <c r="T15" s="85">
        <f t="shared" si="2"/>
        <v>0.69</v>
      </c>
      <c r="U15" s="86" t="str">
        <f t="shared" si="3"/>
        <v>gut</v>
      </c>
      <c r="V15" s="87">
        <f t="shared" si="4"/>
        <v>9</v>
      </c>
      <c r="W15" s="18"/>
      <c r="X15" s="78"/>
      <c r="Y15" s="79"/>
      <c r="Z15" s="79"/>
      <c r="AA15" s="88">
        <v>0</v>
      </c>
      <c r="AB15" s="89">
        <v>0</v>
      </c>
      <c r="AC15" s="18"/>
      <c r="AD15" s="90">
        <v>-76</v>
      </c>
      <c r="AE15" s="89">
        <v>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s="77" customFormat="1" ht="17.25" customHeight="1" thickBot="1">
      <c r="A16" s="66" t="s">
        <v>54</v>
      </c>
      <c r="B16" s="67">
        <v>49</v>
      </c>
      <c r="C16" s="68" t="s">
        <v>56</v>
      </c>
      <c r="D16" s="68" t="s">
        <v>57</v>
      </c>
      <c r="E16" s="68" t="s">
        <v>237</v>
      </c>
      <c r="F16" s="67" t="s">
        <v>18</v>
      </c>
      <c r="G16" s="69">
        <v>37708</v>
      </c>
      <c r="H16" s="66">
        <v>8</v>
      </c>
      <c r="I16" s="70">
        <v>8</v>
      </c>
      <c r="J16" s="66">
        <v>6</v>
      </c>
      <c r="K16" s="71">
        <v>7</v>
      </c>
      <c r="L16" s="66">
        <v>8</v>
      </c>
      <c r="M16" s="71">
        <v>3</v>
      </c>
      <c r="N16" s="66">
        <v>5</v>
      </c>
      <c r="O16" s="71">
        <v>5</v>
      </c>
      <c r="P16" s="66">
        <v>8</v>
      </c>
      <c r="Q16" s="71">
        <v>5</v>
      </c>
      <c r="R16" s="72">
        <f t="shared" si="0"/>
        <v>63</v>
      </c>
      <c r="S16" s="74">
        <f t="shared" si="1"/>
        <v>0</v>
      </c>
      <c r="T16" s="73">
        <f t="shared" si="2"/>
        <v>0.63</v>
      </c>
      <c r="U16" s="74" t="str">
        <f t="shared" si="3"/>
        <v>bestanden</v>
      </c>
      <c r="V16" s="75">
        <f t="shared" si="4"/>
        <v>10</v>
      </c>
      <c r="W16" s="18"/>
      <c r="X16" s="91"/>
      <c r="Y16" s="92"/>
      <c r="Z16" s="92"/>
      <c r="AA16" s="93"/>
      <c r="AB16" s="94"/>
      <c r="AC16" s="18"/>
      <c r="AD16" s="95"/>
      <c r="AE16" s="94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77" customFormat="1" ht="17.25" customHeight="1">
      <c r="A17" s="107" t="s">
        <v>54</v>
      </c>
      <c r="B17" s="123">
        <v>47</v>
      </c>
      <c r="C17" s="145" t="s">
        <v>220</v>
      </c>
      <c r="D17" s="145" t="s">
        <v>221</v>
      </c>
      <c r="E17" s="145" t="s">
        <v>222</v>
      </c>
      <c r="F17" s="123" t="s">
        <v>41</v>
      </c>
      <c r="G17" s="124">
        <v>37821</v>
      </c>
      <c r="H17" s="107">
        <v>9</v>
      </c>
      <c r="I17" s="139">
        <v>6</v>
      </c>
      <c r="J17" s="107">
        <v>7</v>
      </c>
      <c r="K17" s="140">
        <v>6</v>
      </c>
      <c r="L17" s="107">
        <v>8</v>
      </c>
      <c r="M17" s="140">
        <v>6</v>
      </c>
      <c r="N17" s="107">
        <v>6</v>
      </c>
      <c r="O17" s="140">
        <v>10</v>
      </c>
      <c r="P17" s="107">
        <v>10</v>
      </c>
      <c r="Q17" s="140">
        <v>0</v>
      </c>
      <c r="R17" s="114">
        <f t="shared" si="0"/>
        <v>68</v>
      </c>
      <c r="S17" s="116">
        <f t="shared" si="1"/>
        <v>1</v>
      </c>
      <c r="T17" s="115">
        <f t="shared" si="2"/>
        <v>0.68</v>
      </c>
      <c r="U17" s="116" t="str">
        <f t="shared" si="3"/>
        <v>n.B</v>
      </c>
      <c r="V17" s="117">
        <f aca="true" t="shared" si="5" ref="V17:V22">IF(ISNUMBER(H17),IF(S17&gt;0,"",RANK(R17,$R$7:$R$22)),"")</f>
      </c>
      <c r="W17" s="18"/>
      <c r="X17" s="66"/>
      <c r="Y17" s="67"/>
      <c r="Z17" s="67"/>
      <c r="AA17" s="96">
        <v>0</v>
      </c>
      <c r="AB17" s="97">
        <v>0</v>
      </c>
      <c r="AC17" s="18"/>
      <c r="AD17" s="98">
        <v>-98</v>
      </c>
      <c r="AE17" s="97">
        <v>9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77" customFormat="1" ht="17.25" customHeight="1" thickBot="1">
      <c r="A18" s="107" t="s">
        <v>54</v>
      </c>
      <c r="B18" s="123">
        <v>53</v>
      </c>
      <c r="C18" s="157" t="s">
        <v>224</v>
      </c>
      <c r="D18" s="157" t="s">
        <v>225</v>
      </c>
      <c r="E18" s="157" t="s">
        <v>223</v>
      </c>
      <c r="F18" s="156" t="s">
        <v>17</v>
      </c>
      <c r="G18" s="158">
        <v>38111</v>
      </c>
      <c r="H18" s="107">
        <v>7</v>
      </c>
      <c r="I18" s="139">
        <v>8</v>
      </c>
      <c r="J18" s="107">
        <v>8</v>
      </c>
      <c r="K18" s="140">
        <v>6</v>
      </c>
      <c r="L18" s="107">
        <v>8</v>
      </c>
      <c r="M18" s="140">
        <v>10</v>
      </c>
      <c r="N18" s="107">
        <v>8</v>
      </c>
      <c r="O18" s="140">
        <v>0</v>
      </c>
      <c r="P18" s="107">
        <v>7</v>
      </c>
      <c r="Q18" s="140">
        <v>3</v>
      </c>
      <c r="R18" s="114">
        <f t="shared" si="0"/>
        <v>65</v>
      </c>
      <c r="S18" s="116">
        <f t="shared" si="1"/>
        <v>1</v>
      </c>
      <c r="T18" s="115">
        <f t="shared" si="2"/>
        <v>0.65</v>
      </c>
      <c r="U18" s="116" t="str">
        <f t="shared" si="3"/>
        <v>n.B</v>
      </c>
      <c r="V18" s="117">
        <f t="shared" si="5"/>
      </c>
      <c r="W18" s="18"/>
      <c r="X18" s="102"/>
      <c r="Y18" s="103"/>
      <c r="Z18" s="103"/>
      <c r="AA18" s="104">
        <v>0</v>
      </c>
      <c r="AB18" s="105">
        <v>0</v>
      </c>
      <c r="AC18" s="18"/>
      <c r="AD18" s="106">
        <v>12</v>
      </c>
      <c r="AE18" s="105">
        <v>4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77" customFormat="1" ht="17.25" customHeight="1" thickBot="1">
      <c r="A19" s="107" t="s">
        <v>54</v>
      </c>
      <c r="B19" s="123">
        <v>45</v>
      </c>
      <c r="C19" s="145" t="s">
        <v>40</v>
      </c>
      <c r="D19" s="145" t="s">
        <v>226</v>
      </c>
      <c r="E19" s="145" t="s">
        <v>227</v>
      </c>
      <c r="F19" s="123" t="s">
        <v>22</v>
      </c>
      <c r="G19" s="124">
        <v>38033</v>
      </c>
      <c r="H19" s="107">
        <v>0</v>
      </c>
      <c r="I19" s="139">
        <v>0</v>
      </c>
      <c r="J19" s="107">
        <v>8</v>
      </c>
      <c r="K19" s="140">
        <v>7</v>
      </c>
      <c r="L19" s="107">
        <v>7</v>
      </c>
      <c r="M19" s="140">
        <v>5</v>
      </c>
      <c r="N19" s="107">
        <v>10</v>
      </c>
      <c r="O19" s="140">
        <v>10</v>
      </c>
      <c r="P19" s="107">
        <v>10</v>
      </c>
      <c r="Q19" s="140">
        <v>6</v>
      </c>
      <c r="R19" s="114">
        <f t="shared" si="0"/>
        <v>63</v>
      </c>
      <c r="S19" s="116">
        <f t="shared" si="1"/>
        <v>2</v>
      </c>
      <c r="T19" s="115">
        <f t="shared" si="2"/>
        <v>0.63</v>
      </c>
      <c r="U19" s="116" t="str">
        <f t="shared" si="3"/>
        <v>n.B</v>
      </c>
      <c r="V19" s="117">
        <f t="shared" si="5"/>
      </c>
      <c r="W19" s="18"/>
      <c r="X19" s="102"/>
      <c r="Y19" s="103"/>
      <c r="Z19" s="103"/>
      <c r="AA19" s="104">
        <v>0</v>
      </c>
      <c r="AB19" s="105">
        <v>0</v>
      </c>
      <c r="AC19" s="18"/>
      <c r="AD19" s="106">
        <v>-120</v>
      </c>
      <c r="AE19" s="105">
        <v>10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s="77" customFormat="1" ht="17.25" customHeight="1">
      <c r="A20" s="107" t="s">
        <v>54</v>
      </c>
      <c r="B20" s="123">
        <v>55</v>
      </c>
      <c r="C20" s="145" t="s">
        <v>228</v>
      </c>
      <c r="D20" s="145" t="s">
        <v>229</v>
      </c>
      <c r="E20" s="145" t="s">
        <v>236</v>
      </c>
      <c r="F20" s="123" t="s">
        <v>19</v>
      </c>
      <c r="G20" s="124">
        <v>37884</v>
      </c>
      <c r="H20" s="107">
        <v>6</v>
      </c>
      <c r="I20" s="139">
        <v>9</v>
      </c>
      <c r="J20" s="107">
        <v>9</v>
      </c>
      <c r="K20" s="140">
        <v>6</v>
      </c>
      <c r="L20" s="107">
        <v>10</v>
      </c>
      <c r="M20" s="140">
        <v>9</v>
      </c>
      <c r="N20" s="107">
        <v>2</v>
      </c>
      <c r="O20" s="140">
        <v>8</v>
      </c>
      <c r="P20" s="107">
        <v>0</v>
      </c>
      <c r="Q20" s="140">
        <v>0</v>
      </c>
      <c r="R20" s="114">
        <f t="shared" si="0"/>
        <v>59</v>
      </c>
      <c r="S20" s="116">
        <f t="shared" si="1"/>
        <v>2</v>
      </c>
      <c r="T20" s="115">
        <f t="shared" si="2"/>
        <v>0.59</v>
      </c>
      <c r="U20" s="116" t="str">
        <f t="shared" si="3"/>
        <v>n.B</v>
      </c>
      <c r="V20" s="117">
        <f t="shared" si="5"/>
      </c>
      <c r="W20" s="18"/>
      <c r="X20" s="66"/>
      <c r="Y20" s="67"/>
      <c r="Z20" s="67"/>
      <c r="AA20" s="96">
        <v>0</v>
      </c>
      <c r="AB20" s="97">
        <v>0</v>
      </c>
      <c r="AC20" s="18"/>
      <c r="AD20" s="98">
        <v>-186</v>
      </c>
      <c r="AE20" s="97">
        <v>13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s="77" customFormat="1" ht="17.25" customHeight="1" thickBot="1">
      <c r="A21" s="107" t="s">
        <v>54</v>
      </c>
      <c r="B21" s="123">
        <v>42</v>
      </c>
      <c r="C21" s="145" t="s">
        <v>230</v>
      </c>
      <c r="D21" s="145" t="s">
        <v>231</v>
      </c>
      <c r="E21" s="145" t="s">
        <v>232</v>
      </c>
      <c r="F21" s="123" t="s">
        <v>19</v>
      </c>
      <c r="G21" s="124">
        <v>37944</v>
      </c>
      <c r="H21" s="107">
        <v>6</v>
      </c>
      <c r="I21" s="139">
        <v>8</v>
      </c>
      <c r="J21" s="107">
        <v>10</v>
      </c>
      <c r="K21" s="140">
        <v>7</v>
      </c>
      <c r="L21" s="107">
        <v>6</v>
      </c>
      <c r="M21" s="140">
        <v>6</v>
      </c>
      <c r="N21" s="107">
        <v>0</v>
      </c>
      <c r="O21" s="140">
        <v>0</v>
      </c>
      <c r="P21" s="107">
        <v>6</v>
      </c>
      <c r="Q21" s="140">
        <v>7</v>
      </c>
      <c r="R21" s="114">
        <f t="shared" si="0"/>
        <v>56</v>
      </c>
      <c r="S21" s="116">
        <f t="shared" si="1"/>
        <v>2</v>
      </c>
      <c r="T21" s="115">
        <f t="shared" si="2"/>
        <v>0.56</v>
      </c>
      <c r="U21" s="116" t="str">
        <f t="shared" si="3"/>
        <v>n.B</v>
      </c>
      <c r="V21" s="117">
        <f t="shared" si="5"/>
      </c>
      <c r="W21" s="18"/>
      <c r="X21" s="102"/>
      <c r="Y21" s="103"/>
      <c r="Z21" s="103"/>
      <c r="AA21" s="104">
        <v>0</v>
      </c>
      <c r="AB21" s="105">
        <v>0</v>
      </c>
      <c r="AC21" s="18"/>
      <c r="AD21" s="106">
        <v>-208</v>
      </c>
      <c r="AE21" s="105">
        <v>14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s="77" customFormat="1" ht="17.25" customHeight="1" thickBot="1">
      <c r="A22" s="125" t="s">
        <v>54</v>
      </c>
      <c r="B22" s="126">
        <v>41</v>
      </c>
      <c r="C22" s="127" t="s">
        <v>233</v>
      </c>
      <c r="D22" s="127" t="s">
        <v>234</v>
      </c>
      <c r="E22" s="127" t="s">
        <v>235</v>
      </c>
      <c r="F22" s="126" t="s">
        <v>17</v>
      </c>
      <c r="G22" s="128">
        <v>38062</v>
      </c>
      <c r="H22" s="125">
        <v>0</v>
      </c>
      <c r="I22" s="129">
        <v>0</v>
      </c>
      <c r="J22" s="125">
        <v>9</v>
      </c>
      <c r="K22" s="130">
        <v>6</v>
      </c>
      <c r="L22" s="125">
        <v>10</v>
      </c>
      <c r="M22" s="130">
        <v>2</v>
      </c>
      <c r="N22" s="125">
        <v>10</v>
      </c>
      <c r="O22" s="130">
        <v>0</v>
      </c>
      <c r="P22" s="125">
        <v>9</v>
      </c>
      <c r="Q22" s="130">
        <v>3</v>
      </c>
      <c r="R22" s="154">
        <f t="shared" si="0"/>
        <v>49</v>
      </c>
      <c r="S22" s="132">
        <f t="shared" si="1"/>
        <v>3</v>
      </c>
      <c r="T22" s="131">
        <f t="shared" si="2"/>
        <v>0.49</v>
      </c>
      <c r="U22" s="132" t="str">
        <f t="shared" si="3"/>
        <v>n.B</v>
      </c>
      <c r="V22" s="133">
        <f t="shared" si="5"/>
      </c>
      <c r="W22" s="18"/>
      <c r="X22" s="118"/>
      <c r="Y22" s="119"/>
      <c r="Z22" s="119"/>
      <c r="AA22" s="120"/>
      <c r="AB22" s="121"/>
      <c r="AC22" s="18"/>
      <c r="AD22" s="122"/>
      <c r="AE22" s="12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s="77" customFormat="1" ht="17.25" customHeight="1">
      <c r="A23" s="134"/>
      <c r="B23" s="135"/>
      <c r="C23" s="135"/>
      <c r="D23" s="135"/>
      <c r="E23" s="135"/>
      <c r="F23" s="135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  <c r="S23" s="138"/>
      <c r="T23" s="138"/>
      <c r="U23" s="138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</row>
  </sheetData>
  <mergeCells count="16">
    <mergeCell ref="A6:B6"/>
    <mergeCell ref="C6:D6"/>
    <mergeCell ref="H4:V4"/>
    <mergeCell ref="H5:I5"/>
    <mergeCell ref="A4:G5"/>
    <mergeCell ref="J5:K5"/>
    <mergeCell ref="L5:M5"/>
    <mergeCell ref="N5:O5"/>
    <mergeCell ref="P5:Q5"/>
    <mergeCell ref="R5:R6"/>
    <mergeCell ref="X4:AB4"/>
    <mergeCell ref="AD4:AE4"/>
    <mergeCell ref="S5:S6"/>
    <mergeCell ref="T5:T6"/>
    <mergeCell ref="U5:U6"/>
    <mergeCell ref="V5:V6"/>
  </mergeCells>
  <printOptions horizontalCentered="1"/>
  <pageMargins left="0.31496062992125984" right="0.2362204724409449" top="0.87" bottom="0.19" header="0.63" footer="0.17"/>
  <pageSetup fitToHeight="1" fitToWidth="1" horizontalDpi="600" verticalDpi="600" orientation="landscape" paperSize="9" scale="68" r:id="rId1"/>
  <headerFooter alignWithMargins="0">
    <oddHeader>&amp;C&amp;"Arial,Fett Kursiv"&amp;14&amp;A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zoomScale="85" zoomScaleNormal="85" workbookViewId="0" topLeftCell="A1">
      <pane xSplit="7" ySplit="6" topLeftCell="H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4" sqref="A4:G5"/>
    </sheetView>
  </sheetViews>
  <sheetFormatPr defaultColWidth="11.421875" defaultRowHeight="19.5" customHeight="1"/>
  <cols>
    <col min="1" max="1" width="3.7109375" style="1" customWidth="1"/>
    <col min="2" max="2" width="4.140625" style="1" bestFit="1" customWidth="1"/>
    <col min="3" max="3" width="10.421875" style="1" bestFit="1" customWidth="1"/>
    <col min="4" max="4" width="12.7109375" style="1" bestFit="1" customWidth="1"/>
    <col min="5" max="5" width="32.57421875" style="1" bestFit="1" customWidth="1"/>
    <col min="6" max="6" width="8.140625" style="1" customWidth="1"/>
    <col min="7" max="7" width="10.7109375" style="1" customWidth="1"/>
    <col min="8" max="17" width="6.421875" style="1" customWidth="1"/>
    <col min="18" max="18" width="8.00390625" style="1" customWidth="1"/>
    <col min="19" max="19" width="7.00390625" style="1" customWidth="1"/>
    <col min="20" max="20" width="9.140625" style="1" customWidth="1"/>
    <col min="21" max="21" width="11.57421875" style="1" bestFit="1" customWidth="1"/>
    <col min="22" max="22" width="5.8515625" style="1" bestFit="1" customWidth="1"/>
    <col min="23" max="32" width="0" style="1" hidden="1" customWidth="1"/>
    <col min="33" max="16384" width="14.8515625" style="1" customWidth="1"/>
  </cols>
  <sheetData>
    <row r="1" spans="1:67" ht="19.5" customHeight="1">
      <c r="A1" s="2" t="s">
        <v>63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19.5" customHeight="1">
      <c r="A2" s="9" t="s">
        <v>120</v>
      </c>
      <c r="B2" s="10"/>
      <c r="C2" s="11"/>
      <c r="D2" s="11"/>
      <c r="E2" s="11"/>
      <c r="F2" s="11"/>
      <c r="G2" s="11"/>
      <c r="H2" s="11" t="s">
        <v>119</v>
      </c>
      <c r="I2" s="35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4"/>
      <c r="W2" s="7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9.5" customHeight="1" thickBot="1">
      <c r="A3" s="23" t="s">
        <v>24</v>
      </c>
      <c r="B3" s="23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6"/>
      <c r="S3" s="27"/>
      <c r="T3" s="27"/>
      <c r="U3" s="27"/>
      <c r="V3" s="28"/>
      <c r="W3" s="15"/>
      <c r="X3" s="16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67" ht="19.5" customHeight="1" thickBot="1">
      <c r="A4" s="163" t="s">
        <v>4</v>
      </c>
      <c r="B4" s="169"/>
      <c r="C4" s="169"/>
      <c r="D4" s="169"/>
      <c r="E4" s="169"/>
      <c r="F4" s="169"/>
      <c r="G4" s="170"/>
      <c r="H4" s="165" t="s">
        <v>1</v>
      </c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7"/>
      <c r="X4" s="176" t="s">
        <v>5</v>
      </c>
      <c r="Y4" s="177"/>
      <c r="Z4" s="177"/>
      <c r="AA4" s="178"/>
      <c r="AB4" s="179"/>
      <c r="AC4" s="18"/>
      <c r="AD4" s="180" t="s">
        <v>6</v>
      </c>
      <c r="AE4" s="181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67" ht="41.25" customHeight="1" thickBot="1">
      <c r="A5" s="171"/>
      <c r="B5" s="172"/>
      <c r="C5" s="172"/>
      <c r="D5" s="172"/>
      <c r="E5" s="172"/>
      <c r="F5" s="172"/>
      <c r="G5" s="173"/>
      <c r="H5" s="167" t="s">
        <v>64</v>
      </c>
      <c r="I5" s="168"/>
      <c r="J5" s="167" t="s">
        <v>65</v>
      </c>
      <c r="K5" s="168"/>
      <c r="L5" s="167" t="s">
        <v>66</v>
      </c>
      <c r="M5" s="168"/>
      <c r="N5" s="167" t="s">
        <v>67</v>
      </c>
      <c r="O5" s="168"/>
      <c r="P5" s="167" t="s">
        <v>68</v>
      </c>
      <c r="Q5" s="168"/>
      <c r="R5" s="174" t="s">
        <v>9</v>
      </c>
      <c r="S5" s="182" t="s">
        <v>10</v>
      </c>
      <c r="T5" s="160" t="s">
        <v>20</v>
      </c>
      <c r="U5" s="182" t="s">
        <v>15</v>
      </c>
      <c r="V5" s="182" t="s">
        <v>11</v>
      </c>
      <c r="W5" s="17"/>
      <c r="X5" s="29"/>
      <c r="Y5" s="30"/>
      <c r="Z5" s="30"/>
      <c r="AA5" s="31"/>
      <c r="AB5" s="32"/>
      <c r="AC5" s="18"/>
      <c r="AD5" s="33"/>
      <c r="AE5" s="34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ht="26.25" thickBot="1">
      <c r="A6" s="161" t="s">
        <v>7</v>
      </c>
      <c r="B6" s="162"/>
      <c r="C6" s="163" t="s">
        <v>8</v>
      </c>
      <c r="D6" s="164"/>
      <c r="E6" s="147" t="s">
        <v>0</v>
      </c>
      <c r="F6" s="147" t="s">
        <v>16</v>
      </c>
      <c r="G6" s="148" t="s">
        <v>23</v>
      </c>
      <c r="H6" s="150" t="s">
        <v>25</v>
      </c>
      <c r="I6" s="151" t="s">
        <v>26</v>
      </c>
      <c r="J6" s="150" t="s">
        <v>25</v>
      </c>
      <c r="K6" s="151" t="s">
        <v>26</v>
      </c>
      <c r="L6" s="150" t="s">
        <v>25</v>
      </c>
      <c r="M6" s="151" t="s">
        <v>26</v>
      </c>
      <c r="N6" s="150" t="s">
        <v>25</v>
      </c>
      <c r="O6" s="151" t="s">
        <v>26</v>
      </c>
      <c r="P6" s="150" t="s">
        <v>25</v>
      </c>
      <c r="Q6" s="151" t="s">
        <v>26</v>
      </c>
      <c r="R6" s="175"/>
      <c r="S6" s="159"/>
      <c r="T6" s="183"/>
      <c r="U6" s="159"/>
      <c r="V6" s="159"/>
      <c r="W6" s="19"/>
      <c r="X6" s="20" t="s">
        <v>12</v>
      </c>
      <c r="Y6" s="20" t="s">
        <v>13</v>
      </c>
      <c r="Z6" s="20" t="s">
        <v>14</v>
      </c>
      <c r="AA6" s="21" t="s">
        <v>9</v>
      </c>
      <c r="AB6" s="22" t="s">
        <v>10</v>
      </c>
      <c r="AC6" s="19"/>
      <c r="AD6" s="21" t="s">
        <v>9</v>
      </c>
      <c r="AE6" s="22" t="s">
        <v>10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s="48" customFormat="1" ht="19.5" customHeight="1">
      <c r="A7" s="36" t="s">
        <v>21</v>
      </c>
      <c r="B7" s="37">
        <v>64</v>
      </c>
      <c r="C7" s="152" t="s">
        <v>69</v>
      </c>
      <c r="D7" s="152" t="s">
        <v>70</v>
      </c>
      <c r="E7" s="152" t="s">
        <v>71</v>
      </c>
      <c r="F7" s="37" t="s">
        <v>22</v>
      </c>
      <c r="G7" s="39">
        <v>37665</v>
      </c>
      <c r="H7" s="36">
        <v>10</v>
      </c>
      <c r="I7" s="40">
        <v>10</v>
      </c>
      <c r="J7" s="36">
        <v>9</v>
      </c>
      <c r="K7" s="41">
        <v>10</v>
      </c>
      <c r="L7" s="36">
        <v>8</v>
      </c>
      <c r="M7" s="41">
        <v>10</v>
      </c>
      <c r="N7" s="36">
        <v>7</v>
      </c>
      <c r="O7" s="41">
        <v>8</v>
      </c>
      <c r="P7" s="36">
        <v>10</v>
      </c>
      <c r="Q7" s="41">
        <v>10</v>
      </c>
      <c r="R7" s="153">
        <f aca="true" t="shared" si="0" ref="R7:R19">SUM(H7:Q7)</f>
        <v>92</v>
      </c>
      <c r="S7" s="43">
        <f aca="true" t="shared" si="1" ref="S7:S21">COUNTIF(H7:Q7,0)</f>
        <v>0</v>
      </c>
      <c r="T7" s="44">
        <f>IF(ISNUMBER(H7),R7/(COUNTA(H7:Q7)*10),"")</f>
        <v>0.92</v>
      </c>
      <c r="U7" s="43" t="str">
        <f>IF(ISNUMBER(H7),IF(S7&gt;0,"n.B",IF(T7&lt;51%,"n.B.",IF(T7&lt;65%,"bestanden",IF(T7&lt;81%,"gut",IF(T7&lt;91%,"sehr gut","vorzüglich"))))),"")</f>
        <v>vorzüglich</v>
      </c>
      <c r="V7" s="41">
        <f aca="true" t="shared" si="2" ref="V7:V19">IF(ISNUMBER(H7),IF(S7&gt;0,"",RANK(R7,$R$7:$R$19)),"")</f>
        <v>1</v>
      </c>
      <c r="W7" s="45">
        <v>1</v>
      </c>
      <c r="X7" s="46">
        <v>1</v>
      </c>
      <c r="Y7" s="46">
        <v>1</v>
      </c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</row>
    <row r="8" spans="1:67" s="48" customFormat="1" ht="19.5" customHeight="1">
      <c r="A8" s="49" t="s">
        <v>21</v>
      </c>
      <c r="B8" s="50">
        <v>65</v>
      </c>
      <c r="C8" s="51" t="s">
        <v>72</v>
      </c>
      <c r="D8" s="51" t="s">
        <v>73</v>
      </c>
      <c r="E8" s="51" t="s">
        <v>74</v>
      </c>
      <c r="F8" s="50" t="s">
        <v>22</v>
      </c>
      <c r="G8" s="52">
        <v>37034</v>
      </c>
      <c r="H8" s="49">
        <v>9</v>
      </c>
      <c r="I8" s="53">
        <v>9</v>
      </c>
      <c r="J8" s="49">
        <v>9</v>
      </c>
      <c r="K8" s="54">
        <v>10</v>
      </c>
      <c r="L8" s="49">
        <v>7</v>
      </c>
      <c r="M8" s="54">
        <v>10</v>
      </c>
      <c r="N8" s="49">
        <v>6</v>
      </c>
      <c r="O8" s="54">
        <v>10</v>
      </c>
      <c r="P8" s="49">
        <v>10</v>
      </c>
      <c r="Q8" s="54">
        <v>10</v>
      </c>
      <c r="R8" s="55">
        <f t="shared" si="0"/>
        <v>90</v>
      </c>
      <c r="S8" s="56">
        <f t="shared" si="1"/>
        <v>0</v>
      </c>
      <c r="T8" s="57">
        <f aca="true" t="shared" si="3" ref="T8:T19">IF(ISNUMBER(H8),R8/(COUNTA(H8:Q8)*10),"")</f>
        <v>0.9</v>
      </c>
      <c r="U8" s="56" t="str">
        <f aca="true" t="shared" si="4" ref="U8:U19">IF(ISNUMBER(H8),IF(S8&gt;0,"n.B",IF(T8&lt;51%,"n.B.",IF(T8&lt;65%,"bestanden",IF(T8&lt;81%,"gut",IF(T8&lt;91%,"sehr gut","vorzüglich"))))),"")</f>
        <v>sehr gut</v>
      </c>
      <c r="V8" s="54">
        <f t="shared" si="2"/>
        <v>2</v>
      </c>
      <c r="W8" s="58">
        <v>2</v>
      </c>
      <c r="X8" s="50">
        <v>2</v>
      </c>
      <c r="Y8" s="50">
        <v>2</v>
      </c>
      <c r="Z8" s="50">
        <v>2</v>
      </c>
      <c r="AA8" s="50">
        <v>2</v>
      </c>
      <c r="AB8" s="50">
        <v>2</v>
      </c>
      <c r="AC8" s="50">
        <v>2</v>
      </c>
      <c r="AD8" s="50">
        <v>2</v>
      </c>
      <c r="AE8" s="50">
        <v>2</v>
      </c>
      <c r="AF8" s="50">
        <v>2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67" s="48" customFormat="1" ht="19.5" customHeight="1">
      <c r="A9" s="59" t="s">
        <v>21</v>
      </c>
      <c r="B9" s="46">
        <v>74</v>
      </c>
      <c r="C9" s="60" t="s">
        <v>2</v>
      </c>
      <c r="D9" s="60" t="s">
        <v>3</v>
      </c>
      <c r="E9" s="60" t="s">
        <v>37</v>
      </c>
      <c r="F9" s="46" t="s">
        <v>19</v>
      </c>
      <c r="G9" s="61">
        <v>37258</v>
      </c>
      <c r="H9" s="59">
        <v>10</v>
      </c>
      <c r="I9" s="62">
        <v>6</v>
      </c>
      <c r="J9" s="59">
        <v>10</v>
      </c>
      <c r="K9" s="63">
        <v>7</v>
      </c>
      <c r="L9" s="59">
        <v>8</v>
      </c>
      <c r="M9" s="63">
        <v>8</v>
      </c>
      <c r="N9" s="59">
        <v>10</v>
      </c>
      <c r="O9" s="63">
        <v>10</v>
      </c>
      <c r="P9" s="59">
        <v>10</v>
      </c>
      <c r="Q9" s="63">
        <v>10</v>
      </c>
      <c r="R9" s="42">
        <f>SUM(H9:Q9)</f>
        <v>89</v>
      </c>
      <c r="S9" s="64">
        <f t="shared" si="1"/>
        <v>0</v>
      </c>
      <c r="T9" s="65">
        <f>IF(ISNUMBER(H9),R9/(COUNTA(H9:Q9)*10),"")</f>
        <v>0.89</v>
      </c>
      <c r="U9" s="64" t="str">
        <f>IF(ISNUMBER(H9),IF(S9&gt;0,"n.B",IF(T9&lt;51%,"n.B.",IF(T9&lt;65%,"bestanden",IF(T9&lt;81%,"gut",IF(T9&lt;91%,"sehr gut","vorzüglich"))))),"")</f>
        <v>sehr gut</v>
      </c>
      <c r="V9" s="63">
        <f t="shared" si="2"/>
        <v>3</v>
      </c>
      <c r="W9" s="45">
        <v>3</v>
      </c>
      <c r="X9" s="46">
        <v>3</v>
      </c>
      <c r="Y9" s="46">
        <v>3</v>
      </c>
      <c r="Z9" s="46">
        <v>3</v>
      </c>
      <c r="AA9" s="46">
        <v>3</v>
      </c>
      <c r="AB9" s="46">
        <v>3</v>
      </c>
      <c r="AC9" s="46">
        <v>3</v>
      </c>
      <c r="AD9" s="46">
        <v>3</v>
      </c>
      <c r="AE9" s="46">
        <v>3</v>
      </c>
      <c r="AF9" s="46">
        <v>3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</row>
    <row r="10" spans="1:67" s="77" customFormat="1" ht="19.5" customHeight="1">
      <c r="A10" s="66" t="s">
        <v>21</v>
      </c>
      <c r="B10" s="67">
        <v>76</v>
      </c>
      <c r="C10" s="68" t="s">
        <v>31</v>
      </c>
      <c r="D10" s="68" t="s">
        <v>32</v>
      </c>
      <c r="E10" s="68" t="s">
        <v>75</v>
      </c>
      <c r="F10" s="67" t="s">
        <v>18</v>
      </c>
      <c r="G10" s="69">
        <v>37034</v>
      </c>
      <c r="H10" s="66">
        <v>10</v>
      </c>
      <c r="I10" s="70">
        <v>9</v>
      </c>
      <c r="J10" s="66">
        <v>5</v>
      </c>
      <c r="K10" s="71">
        <v>10</v>
      </c>
      <c r="L10" s="66">
        <v>6</v>
      </c>
      <c r="M10" s="71">
        <v>10</v>
      </c>
      <c r="N10" s="66">
        <v>10</v>
      </c>
      <c r="O10" s="71">
        <v>10</v>
      </c>
      <c r="P10" s="66">
        <v>7</v>
      </c>
      <c r="Q10" s="71">
        <v>10</v>
      </c>
      <c r="R10" s="72">
        <f t="shared" si="0"/>
        <v>87</v>
      </c>
      <c r="S10" s="74">
        <f t="shared" si="1"/>
        <v>0</v>
      </c>
      <c r="T10" s="73">
        <f t="shared" si="3"/>
        <v>0.87</v>
      </c>
      <c r="U10" s="74" t="str">
        <f t="shared" si="4"/>
        <v>sehr gut</v>
      </c>
      <c r="V10" s="75">
        <f t="shared" si="2"/>
        <v>4</v>
      </c>
      <c r="W10" s="76">
        <v>4</v>
      </c>
      <c r="X10" s="67">
        <v>4</v>
      </c>
      <c r="Y10" s="67">
        <v>4</v>
      </c>
      <c r="Z10" s="67">
        <v>4</v>
      </c>
      <c r="AA10" s="67">
        <v>4</v>
      </c>
      <c r="AB10" s="67">
        <v>4</v>
      </c>
      <c r="AC10" s="67">
        <v>4</v>
      </c>
      <c r="AD10" s="67">
        <v>4</v>
      </c>
      <c r="AE10" s="67">
        <v>4</v>
      </c>
      <c r="AF10" s="67">
        <v>4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s="77" customFormat="1" ht="19.5" customHeight="1">
      <c r="A11" s="78" t="s">
        <v>21</v>
      </c>
      <c r="B11" s="79">
        <v>82</v>
      </c>
      <c r="C11" s="80" t="s">
        <v>76</v>
      </c>
      <c r="D11" s="80" t="s">
        <v>77</v>
      </c>
      <c r="E11" s="80" t="s">
        <v>78</v>
      </c>
      <c r="F11" s="79" t="s">
        <v>22</v>
      </c>
      <c r="G11" s="81">
        <v>37945</v>
      </c>
      <c r="H11" s="78">
        <v>10</v>
      </c>
      <c r="I11" s="82">
        <v>8</v>
      </c>
      <c r="J11" s="78">
        <v>5</v>
      </c>
      <c r="K11" s="83">
        <v>7</v>
      </c>
      <c r="L11" s="78">
        <v>7</v>
      </c>
      <c r="M11" s="83">
        <v>9</v>
      </c>
      <c r="N11" s="78">
        <v>10</v>
      </c>
      <c r="O11" s="83">
        <v>10</v>
      </c>
      <c r="P11" s="78">
        <v>5</v>
      </c>
      <c r="Q11" s="83">
        <v>10</v>
      </c>
      <c r="R11" s="84">
        <f t="shared" si="0"/>
        <v>81</v>
      </c>
      <c r="S11" s="86">
        <f t="shared" si="1"/>
        <v>0</v>
      </c>
      <c r="T11" s="85">
        <f t="shared" si="3"/>
        <v>0.81</v>
      </c>
      <c r="U11" s="86" t="str">
        <f t="shared" si="4"/>
        <v>sehr gut</v>
      </c>
      <c r="V11" s="87">
        <f t="shared" si="2"/>
        <v>5</v>
      </c>
      <c r="W11" s="18"/>
      <c r="X11" s="78"/>
      <c r="Y11" s="79"/>
      <c r="Z11" s="79"/>
      <c r="AA11" s="88">
        <v>0</v>
      </c>
      <c r="AB11" s="89">
        <v>0</v>
      </c>
      <c r="AC11" s="18"/>
      <c r="AD11" s="90">
        <v>-32</v>
      </c>
      <c r="AE11" s="89">
        <v>6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s="77" customFormat="1" ht="19.5" customHeight="1" thickBot="1">
      <c r="A12" s="66" t="s">
        <v>21</v>
      </c>
      <c r="B12" s="67">
        <v>71</v>
      </c>
      <c r="C12" s="68" t="s">
        <v>79</v>
      </c>
      <c r="D12" s="68" t="s">
        <v>80</v>
      </c>
      <c r="E12" s="68" t="s">
        <v>81</v>
      </c>
      <c r="F12" s="67" t="s">
        <v>22</v>
      </c>
      <c r="G12" s="69">
        <v>37771</v>
      </c>
      <c r="H12" s="66">
        <v>10</v>
      </c>
      <c r="I12" s="70">
        <v>9</v>
      </c>
      <c r="J12" s="66">
        <v>10</v>
      </c>
      <c r="K12" s="71">
        <v>10</v>
      </c>
      <c r="L12" s="66">
        <v>5</v>
      </c>
      <c r="M12" s="71">
        <v>5</v>
      </c>
      <c r="N12" s="66">
        <v>10</v>
      </c>
      <c r="O12" s="71">
        <v>7</v>
      </c>
      <c r="P12" s="66">
        <v>6</v>
      </c>
      <c r="Q12" s="71">
        <v>8</v>
      </c>
      <c r="R12" s="72">
        <f t="shared" si="0"/>
        <v>80</v>
      </c>
      <c r="S12" s="74">
        <f t="shared" si="1"/>
        <v>0</v>
      </c>
      <c r="T12" s="73">
        <f t="shared" si="3"/>
        <v>0.8</v>
      </c>
      <c r="U12" s="74" t="str">
        <f t="shared" si="4"/>
        <v>gut</v>
      </c>
      <c r="V12" s="75">
        <f t="shared" si="2"/>
        <v>6</v>
      </c>
      <c r="W12" s="18"/>
      <c r="X12" s="91"/>
      <c r="Y12" s="92"/>
      <c r="Z12" s="92"/>
      <c r="AA12" s="93">
        <v>0</v>
      </c>
      <c r="AB12" s="94">
        <v>0</v>
      </c>
      <c r="AC12" s="18"/>
      <c r="AD12" s="95">
        <v>34</v>
      </c>
      <c r="AE12" s="94">
        <v>3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s="77" customFormat="1" ht="19.5" customHeight="1">
      <c r="A13" s="78" t="s">
        <v>21</v>
      </c>
      <c r="B13" s="79">
        <v>75</v>
      </c>
      <c r="C13" s="80" t="s">
        <v>28</v>
      </c>
      <c r="D13" s="80" t="s">
        <v>29</v>
      </c>
      <c r="E13" s="80" t="s">
        <v>30</v>
      </c>
      <c r="F13" s="79" t="s">
        <v>22</v>
      </c>
      <c r="G13" s="81">
        <v>36936</v>
      </c>
      <c r="H13" s="78">
        <v>10</v>
      </c>
      <c r="I13" s="82">
        <v>4</v>
      </c>
      <c r="J13" s="78">
        <v>10</v>
      </c>
      <c r="K13" s="83">
        <v>7</v>
      </c>
      <c r="L13" s="78">
        <v>8</v>
      </c>
      <c r="M13" s="83">
        <v>9</v>
      </c>
      <c r="N13" s="78">
        <v>8</v>
      </c>
      <c r="O13" s="83">
        <v>7</v>
      </c>
      <c r="P13" s="78">
        <v>6</v>
      </c>
      <c r="Q13" s="83">
        <v>10</v>
      </c>
      <c r="R13" s="84">
        <f t="shared" si="0"/>
        <v>79</v>
      </c>
      <c r="S13" s="86">
        <f t="shared" si="1"/>
        <v>0</v>
      </c>
      <c r="T13" s="85">
        <f t="shared" si="3"/>
        <v>0.79</v>
      </c>
      <c r="U13" s="86" t="str">
        <f t="shared" si="4"/>
        <v>gut</v>
      </c>
      <c r="V13" s="87">
        <f t="shared" si="2"/>
        <v>7</v>
      </c>
      <c r="W13" s="18"/>
      <c r="X13" s="66"/>
      <c r="Y13" s="67"/>
      <c r="Z13" s="67"/>
      <c r="AA13" s="96">
        <v>0</v>
      </c>
      <c r="AB13" s="97">
        <v>0</v>
      </c>
      <c r="AC13" s="18"/>
      <c r="AD13" s="98">
        <v>-54</v>
      </c>
      <c r="AE13" s="97">
        <v>7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s="77" customFormat="1" ht="19.5" customHeight="1" thickBot="1">
      <c r="A14" s="66" t="s">
        <v>21</v>
      </c>
      <c r="B14" s="67">
        <v>80</v>
      </c>
      <c r="C14" s="68" t="s">
        <v>82</v>
      </c>
      <c r="D14" s="68" t="s">
        <v>83</v>
      </c>
      <c r="E14" s="68" t="s">
        <v>84</v>
      </c>
      <c r="F14" s="67" t="s">
        <v>22</v>
      </c>
      <c r="G14" s="69">
        <v>38226</v>
      </c>
      <c r="H14" s="66">
        <v>10</v>
      </c>
      <c r="I14" s="70">
        <v>8</v>
      </c>
      <c r="J14" s="66">
        <v>6</v>
      </c>
      <c r="K14" s="71">
        <v>7</v>
      </c>
      <c r="L14" s="66">
        <v>10</v>
      </c>
      <c r="M14" s="71">
        <v>10</v>
      </c>
      <c r="N14" s="66">
        <v>2</v>
      </c>
      <c r="O14" s="71">
        <v>7</v>
      </c>
      <c r="P14" s="66">
        <v>10</v>
      </c>
      <c r="Q14" s="71">
        <v>7</v>
      </c>
      <c r="R14" s="72">
        <f t="shared" si="0"/>
        <v>77</v>
      </c>
      <c r="S14" s="74">
        <f t="shared" si="1"/>
        <v>0</v>
      </c>
      <c r="T14" s="73">
        <f t="shared" si="3"/>
        <v>0.77</v>
      </c>
      <c r="U14" s="74" t="str">
        <f t="shared" si="4"/>
        <v>gut</v>
      </c>
      <c r="V14" s="75">
        <f t="shared" si="2"/>
        <v>8</v>
      </c>
      <c r="W14" s="18"/>
      <c r="X14" s="91"/>
      <c r="Y14" s="92"/>
      <c r="Z14" s="92"/>
      <c r="AA14" s="93">
        <v>0</v>
      </c>
      <c r="AB14" s="94">
        <v>0</v>
      </c>
      <c r="AC14" s="18"/>
      <c r="AD14" s="95">
        <v>-10</v>
      </c>
      <c r="AE14" s="94">
        <v>5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s="77" customFormat="1" ht="19.5" customHeight="1">
      <c r="A15" s="78" t="s">
        <v>21</v>
      </c>
      <c r="B15" s="79">
        <v>78</v>
      </c>
      <c r="C15" s="80" t="s">
        <v>85</v>
      </c>
      <c r="D15" s="80" t="s">
        <v>86</v>
      </c>
      <c r="E15" s="80" t="s">
        <v>87</v>
      </c>
      <c r="F15" s="79" t="s">
        <v>22</v>
      </c>
      <c r="G15" s="81">
        <v>37945</v>
      </c>
      <c r="H15" s="78">
        <v>6</v>
      </c>
      <c r="I15" s="82">
        <v>3</v>
      </c>
      <c r="J15" s="78">
        <v>10</v>
      </c>
      <c r="K15" s="83">
        <v>10</v>
      </c>
      <c r="L15" s="78">
        <v>6</v>
      </c>
      <c r="M15" s="83">
        <v>6</v>
      </c>
      <c r="N15" s="78">
        <v>8</v>
      </c>
      <c r="O15" s="83">
        <v>8</v>
      </c>
      <c r="P15" s="78">
        <v>9</v>
      </c>
      <c r="Q15" s="83">
        <v>7</v>
      </c>
      <c r="R15" s="84">
        <f t="shared" si="0"/>
        <v>73</v>
      </c>
      <c r="S15" s="86">
        <f t="shared" si="1"/>
        <v>0</v>
      </c>
      <c r="T15" s="85">
        <f t="shared" si="3"/>
        <v>0.73</v>
      </c>
      <c r="U15" s="86" t="str">
        <f t="shared" si="4"/>
        <v>gut</v>
      </c>
      <c r="V15" s="87">
        <f t="shared" si="2"/>
        <v>9</v>
      </c>
      <c r="W15" s="18"/>
      <c r="X15" s="78"/>
      <c r="Y15" s="79"/>
      <c r="Z15" s="79"/>
      <c r="AA15" s="88">
        <v>0</v>
      </c>
      <c r="AB15" s="89">
        <v>0</v>
      </c>
      <c r="AC15" s="18"/>
      <c r="AD15" s="90">
        <v>-76</v>
      </c>
      <c r="AE15" s="89">
        <v>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s="77" customFormat="1" ht="19.5" customHeight="1" thickBot="1">
      <c r="A16" s="66" t="s">
        <v>21</v>
      </c>
      <c r="B16" s="67">
        <v>63</v>
      </c>
      <c r="C16" s="68" t="s">
        <v>88</v>
      </c>
      <c r="D16" s="68" t="s">
        <v>89</v>
      </c>
      <c r="E16" s="68" t="s">
        <v>90</v>
      </c>
      <c r="F16" s="67" t="s">
        <v>22</v>
      </c>
      <c r="G16" s="69">
        <v>36885</v>
      </c>
      <c r="H16" s="66">
        <v>9</v>
      </c>
      <c r="I16" s="70">
        <v>3</v>
      </c>
      <c r="J16" s="66">
        <v>6</v>
      </c>
      <c r="K16" s="71">
        <v>9</v>
      </c>
      <c r="L16" s="66">
        <v>10</v>
      </c>
      <c r="M16" s="71">
        <v>9</v>
      </c>
      <c r="N16" s="66">
        <v>4</v>
      </c>
      <c r="O16" s="71">
        <v>6</v>
      </c>
      <c r="P16" s="66">
        <v>6</v>
      </c>
      <c r="Q16" s="71">
        <v>6</v>
      </c>
      <c r="R16" s="72">
        <f t="shared" si="0"/>
        <v>68</v>
      </c>
      <c r="S16" s="74">
        <f t="shared" si="1"/>
        <v>0</v>
      </c>
      <c r="T16" s="73">
        <f t="shared" si="3"/>
        <v>0.68</v>
      </c>
      <c r="U16" s="74" t="str">
        <f t="shared" si="4"/>
        <v>gut</v>
      </c>
      <c r="V16" s="75">
        <f t="shared" si="2"/>
        <v>10</v>
      </c>
      <c r="W16" s="18"/>
      <c r="X16" s="91"/>
      <c r="Y16" s="92"/>
      <c r="Z16" s="92"/>
      <c r="AA16" s="93"/>
      <c r="AB16" s="94"/>
      <c r="AC16" s="18"/>
      <c r="AD16" s="95"/>
      <c r="AE16" s="94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77" customFormat="1" ht="19.5" customHeight="1">
      <c r="A17" s="78" t="s">
        <v>21</v>
      </c>
      <c r="B17" s="79">
        <v>69</v>
      </c>
      <c r="C17" s="80" t="s">
        <v>79</v>
      </c>
      <c r="D17" s="80" t="s">
        <v>80</v>
      </c>
      <c r="E17" s="149" t="s">
        <v>91</v>
      </c>
      <c r="F17" s="79" t="s">
        <v>22</v>
      </c>
      <c r="G17" s="81">
        <v>38357</v>
      </c>
      <c r="H17" s="78">
        <v>3</v>
      </c>
      <c r="I17" s="82">
        <v>9</v>
      </c>
      <c r="J17" s="78">
        <v>10</v>
      </c>
      <c r="K17" s="83">
        <v>7</v>
      </c>
      <c r="L17" s="78">
        <v>7</v>
      </c>
      <c r="M17" s="83">
        <v>6</v>
      </c>
      <c r="N17" s="78">
        <v>3</v>
      </c>
      <c r="O17" s="83">
        <v>9</v>
      </c>
      <c r="P17" s="78">
        <v>9</v>
      </c>
      <c r="Q17" s="83">
        <v>3</v>
      </c>
      <c r="R17" s="84">
        <f t="shared" si="0"/>
        <v>66</v>
      </c>
      <c r="S17" s="86">
        <f t="shared" si="1"/>
        <v>0</v>
      </c>
      <c r="T17" s="85">
        <f t="shared" si="3"/>
        <v>0.66</v>
      </c>
      <c r="U17" s="86" t="str">
        <f t="shared" si="4"/>
        <v>gut</v>
      </c>
      <c r="V17" s="87">
        <f t="shared" si="2"/>
        <v>11</v>
      </c>
      <c r="W17" s="18"/>
      <c r="X17" s="66"/>
      <c r="Y17" s="67"/>
      <c r="Z17" s="67"/>
      <c r="AA17" s="96">
        <v>0</v>
      </c>
      <c r="AB17" s="97">
        <v>0</v>
      </c>
      <c r="AC17" s="18"/>
      <c r="AD17" s="98">
        <v>-98</v>
      </c>
      <c r="AE17" s="97">
        <v>9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77" customFormat="1" ht="19.5" customHeight="1" thickBot="1">
      <c r="A18" s="66" t="s">
        <v>21</v>
      </c>
      <c r="B18" s="67">
        <v>61</v>
      </c>
      <c r="C18" s="99" t="s">
        <v>92</v>
      </c>
      <c r="D18" s="99" t="s">
        <v>93</v>
      </c>
      <c r="E18" s="99" t="s">
        <v>94</v>
      </c>
      <c r="F18" s="100" t="s">
        <v>17</v>
      </c>
      <c r="G18" s="101">
        <v>37706</v>
      </c>
      <c r="H18" s="66">
        <v>10</v>
      </c>
      <c r="I18" s="70">
        <v>1</v>
      </c>
      <c r="J18" s="66">
        <v>9</v>
      </c>
      <c r="K18" s="71">
        <v>5</v>
      </c>
      <c r="L18" s="66">
        <v>2</v>
      </c>
      <c r="M18" s="71">
        <v>10</v>
      </c>
      <c r="N18" s="66">
        <v>5</v>
      </c>
      <c r="O18" s="71">
        <v>5</v>
      </c>
      <c r="P18" s="66">
        <v>6</v>
      </c>
      <c r="Q18" s="71">
        <v>9</v>
      </c>
      <c r="R18" s="72">
        <f t="shared" si="0"/>
        <v>62</v>
      </c>
      <c r="S18" s="74">
        <f t="shared" si="1"/>
        <v>0</v>
      </c>
      <c r="T18" s="73">
        <f t="shared" si="3"/>
        <v>0.62</v>
      </c>
      <c r="U18" s="74" t="str">
        <f t="shared" si="4"/>
        <v>bestanden</v>
      </c>
      <c r="V18" s="75">
        <f t="shared" si="2"/>
        <v>12</v>
      </c>
      <c r="W18" s="18"/>
      <c r="X18" s="102"/>
      <c r="Y18" s="103"/>
      <c r="Z18" s="103"/>
      <c r="AA18" s="104">
        <v>0</v>
      </c>
      <c r="AB18" s="105">
        <v>0</v>
      </c>
      <c r="AC18" s="18"/>
      <c r="AD18" s="106">
        <v>12</v>
      </c>
      <c r="AE18" s="105">
        <v>4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77" customFormat="1" ht="19.5" customHeight="1" thickBot="1">
      <c r="A19" s="78" t="s">
        <v>21</v>
      </c>
      <c r="B19" s="79">
        <v>72</v>
      </c>
      <c r="C19" s="80" t="s">
        <v>43</v>
      </c>
      <c r="D19" s="80" t="s">
        <v>95</v>
      </c>
      <c r="E19" s="80" t="s">
        <v>96</v>
      </c>
      <c r="F19" s="79" t="s">
        <v>18</v>
      </c>
      <c r="G19" s="81">
        <v>37838</v>
      </c>
      <c r="H19" s="78">
        <v>5</v>
      </c>
      <c r="I19" s="82">
        <v>3</v>
      </c>
      <c r="J19" s="78">
        <v>6</v>
      </c>
      <c r="K19" s="83">
        <v>8</v>
      </c>
      <c r="L19" s="78">
        <v>7</v>
      </c>
      <c r="M19" s="83">
        <v>9</v>
      </c>
      <c r="N19" s="78">
        <v>8</v>
      </c>
      <c r="O19" s="83">
        <v>6</v>
      </c>
      <c r="P19" s="78">
        <v>6</v>
      </c>
      <c r="Q19" s="83">
        <v>3</v>
      </c>
      <c r="R19" s="84">
        <f t="shared" si="0"/>
        <v>61</v>
      </c>
      <c r="S19" s="86">
        <f t="shared" si="1"/>
        <v>0</v>
      </c>
      <c r="T19" s="85">
        <f t="shared" si="3"/>
        <v>0.61</v>
      </c>
      <c r="U19" s="86" t="str">
        <f t="shared" si="4"/>
        <v>bestanden</v>
      </c>
      <c r="V19" s="87">
        <f t="shared" si="2"/>
        <v>13</v>
      </c>
      <c r="W19" s="18"/>
      <c r="X19" s="102"/>
      <c r="Y19" s="103"/>
      <c r="Z19" s="103"/>
      <c r="AA19" s="104">
        <v>0</v>
      </c>
      <c r="AB19" s="105">
        <v>0</v>
      </c>
      <c r="AC19" s="18"/>
      <c r="AD19" s="106">
        <v>-120</v>
      </c>
      <c r="AE19" s="105">
        <v>10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s="77" customFormat="1" ht="19.5" customHeight="1">
      <c r="A20" s="107" t="s">
        <v>21</v>
      </c>
      <c r="B20" s="123">
        <v>81</v>
      </c>
      <c r="C20" s="145" t="s">
        <v>97</v>
      </c>
      <c r="D20" s="145" t="s">
        <v>98</v>
      </c>
      <c r="E20" s="145" t="s">
        <v>99</v>
      </c>
      <c r="F20" s="123" t="s">
        <v>18</v>
      </c>
      <c r="G20" s="124">
        <v>37029</v>
      </c>
      <c r="H20" s="107">
        <v>10</v>
      </c>
      <c r="I20" s="139">
        <v>0</v>
      </c>
      <c r="J20" s="107">
        <v>7</v>
      </c>
      <c r="K20" s="140">
        <v>8</v>
      </c>
      <c r="L20" s="107">
        <v>6</v>
      </c>
      <c r="M20" s="140">
        <v>10</v>
      </c>
      <c r="N20" s="107">
        <v>10</v>
      </c>
      <c r="O20" s="140">
        <v>10</v>
      </c>
      <c r="P20" s="107">
        <v>10</v>
      </c>
      <c r="Q20" s="140">
        <v>10</v>
      </c>
      <c r="R20" s="114">
        <f aca="true" t="shared" si="5" ref="R20:R27">SUM(H20:Q20)</f>
        <v>81</v>
      </c>
      <c r="S20" s="116">
        <f t="shared" si="1"/>
        <v>1</v>
      </c>
      <c r="T20" s="115">
        <f aca="true" t="shared" si="6" ref="T20:T27">IF(ISNUMBER(H20),R20/(COUNTA(H20:Q20)*10),"")</f>
        <v>0.81</v>
      </c>
      <c r="U20" s="116" t="str">
        <f aca="true" t="shared" si="7" ref="U20:U27">IF(ISNUMBER(H20),IF(S20&gt;0,"n.B",IF(T20&lt;51%,"n.B.",IF(T20&lt;65%,"bestanden",IF(T20&lt;81%,"gut",IF(T20&lt;91%,"sehr gut","vorzüglich"))))),"")</f>
        <v>n.B</v>
      </c>
      <c r="V20" s="117">
        <f aca="true" t="shared" si="8" ref="V20:V28">IF(ISNUMBER(H20),IF(S20&gt;0,"",RANK(R20,$R$7:$R$28)),"")</f>
      </c>
      <c r="W20" s="18"/>
      <c r="X20" s="66"/>
      <c r="Y20" s="67"/>
      <c r="Z20" s="67"/>
      <c r="AA20" s="96">
        <v>0</v>
      </c>
      <c r="AB20" s="97">
        <v>0</v>
      </c>
      <c r="AC20" s="18"/>
      <c r="AD20" s="98">
        <v>-186</v>
      </c>
      <c r="AE20" s="97">
        <v>13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s="77" customFormat="1" ht="19.5" customHeight="1" thickBot="1">
      <c r="A21" s="107" t="s">
        <v>21</v>
      </c>
      <c r="B21" s="123">
        <v>79</v>
      </c>
      <c r="C21" s="145" t="s">
        <v>100</v>
      </c>
      <c r="D21" s="145" t="s">
        <v>33</v>
      </c>
      <c r="E21" s="145" t="s">
        <v>34</v>
      </c>
      <c r="F21" s="123" t="s">
        <v>22</v>
      </c>
      <c r="G21" s="124">
        <v>37945</v>
      </c>
      <c r="H21" s="107">
        <v>10</v>
      </c>
      <c r="I21" s="139">
        <v>5</v>
      </c>
      <c r="J21" s="107">
        <v>8</v>
      </c>
      <c r="K21" s="140">
        <v>10</v>
      </c>
      <c r="L21" s="107">
        <v>9</v>
      </c>
      <c r="M21" s="140">
        <v>10</v>
      </c>
      <c r="N21" s="107">
        <v>8</v>
      </c>
      <c r="O21" s="140">
        <v>10</v>
      </c>
      <c r="P21" s="107">
        <v>8</v>
      </c>
      <c r="Q21" s="140">
        <v>0</v>
      </c>
      <c r="R21" s="114">
        <f t="shared" si="5"/>
        <v>78</v>
      </c>
      <c r="S21" s="116">
        <f t="shared" si="1"/>
        <v>1</v>
      </c>
      <c r="T21" s="115">
        <f t="shared" si="6"/>
        <v>0.78</v>
      </c>
      <c r="U21" s="116" t="str">
        <f t="shared" si="7"/>
        <v>n.B</v>
      </c>
      <c r="V21" s="117">
        <f t="shared" si="8"/>
      </c>
      <c r="W21" s="18"/>
      <c r="X21" s="102"/>
      <c r="Y21" s="103"/>
      <c r="Z21" s="103"/>
      <c r="AA21" s="104">
        <v>0</v>
      </c>
      <c r="AB21" s="105">
        <v>0</v>
      </c>
      <c r="AC21" s="18"/>
      <c r="AD21" s="106">
        <v>-208</v>
      </c>
      <c r="AE21" s="105">
        <v>14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s="77" customFormat="1" ht="19.5" customHeight="1">
      <c r="A22" s="107" t="s">
        <v>21</v>
      </c>
      <c r="B22" s="108">
        <v>70</v>
      </c>
      <c r="C22" s="109" t="s">
        <v>58</v>
      </c>
      <c r="D22" s="109" t="s">
        <v>102</v>
      </c>
      <c r="E22" s="109" t="s">
        <v>101</v>
      </c>
      <c r="F22" s="108" t="s">
        <v>22</v>
      </c>
      <c r="G22" s="110">
        <v>36506</v>
      </c>
      <c r="H22" s="111">
        <v>7</v>
      </c>
      <c r="I22" s="112">
        <v>10</v>
      </c>
      <c r="J22" s="111">
        <v>10</v>
      </c>
      <c r="K22" s="113">
        <v>7</v>
      </c>
      <c r="L22" s="111">
        <v>6</v>
      </c>
      <c r="M22" s="113">
        <v>9</v>
      </c>
      <c r="N22" s="111">
        <v>0</v>
      </c>
      <c r="O22" s="113">
        <v>8</v>
      </c>
      <c r="P22" s="111">
        <v>5</v>
      </c>
      <c r="Q22" s="113">
        <v>9</v>
      </c>
      <c r="R22" s="114">
        <f t="shared" si="5"/>
        <v>71</v>
      </c>
      <c r="S22" s="116">
        <f>IF(OR(H22=0,I22=0),1,0)+IF(OR(J22=0,K22=0),1,0)+IF(OR(L22=0,M22=0),1,0)+IF(OR(N22=0,O22=0),1,0)+IF(OR(P22=0,Q22=0),1,0)</f>
        <v>1</v>
      </c>
      <c r="T22" s="115">
        <f t="shared" si="6"/>
        <v>0.71</v>
      </c>
      <c r="U22" s="116" t="str">
        <f t="shared" si="7"/>
        <v>n.B</v>
      </c>
      <c r="V22" s="117">
        <f t="shared" si="8"/>
      </c>
      <c r="W22" s="18"/>
      <c r="X22" s="118"/>
      <c r="Y22" s="119"/>
      <c r="Z22" s="119"/>
      <c r="AA22" s="120"/>
      <c r="AB22" s="121"/>
      <c r="AC22" s="18"/>
      <c r="AD22" s="122"/>
      <c r="AE22" s="12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s="77" customFormat="1" ht="19.5" customHeight="1">
      <c r="A23" s="107" t="s">
        <v>21</v>
      </c>
      <c r="B23" s="108">
        <v>66</v>
      </c>
      <c r="C23" s="109" t="s">
        <v>103</v>
      </c>
      <c r="D23" s="109" t="s">
        <v>104</v>
      </c>
      <c r="E23" s="109" t="s">
        <v>105</v>
      </c>
      <c r="F23" s="108" t="s">
        <v>19</v>
      </c>
      <c r="G23" s="110">
        <v>37712</v>
      </c>
      <c r="H23" s="111">
        <v>9</v>
      </c>
      <c r="I23" s="112">
        <v>8</v>
      </c>
      <c r="J23" s="111">
        <v>7</v>
      </c>
      <c r="K23" s="113">
        <v>8</v>
      </c>
      <c r="L23" s="111">
        <v>6</v>
      </c>
      <c r="M23" s="113">
        <v>7</v>
      </c>
      <c r="N23" s="111">
        <v>6</v>
      </c>
      <c r="O23" s="113">
        <v>0</v>
      </c>
      <c r="P23" s="111">
        <v>8</v>
      </c>
      <c r="Q23" s="113">
        <v>10</v>
      </c>
      <c r="R23" s="114">
        <f t="shared" si="5"/>
        <v>69</v>
      </c>
      <c r="S23" s="116">
        <f aca="true" t="shared" si="9" ref="S23:S28">IF(OR(H23=0,I23=0),1,0)+IF(OR(J23=0,K23=0),1,0)+IF(OR(L23=0,M23=0),1,0)+IF(OR(N23=0,O23=0),1,0)+IF(OR(P23=0,Q23=0),1,0)</f>
        <v>1</v>
      </c>
      <c r="T23" s="115">
        <f t="shared" si="6"/>
        <v>0.69</v>
      </c>
      <c r="U23" s="116" t="str">
        <f t="shared" si="7"/>
        <v>n.B</v>
      </c>
      <c r="V23" s="117">
        <f t="shared" si="8"/>
      </c>
      <c r="W23" s="18"/>
      <c r="X23" s="118"/>
      <c r="Y23" s="119"/>
      <c r="Z23" s="119"/>
      <c r="AA23" s="120"/>
      <c r="AB23" s="121"/>
      <c r="AC23" s="18"/>
      <c r="AD23" s="122"/>
      <c r="AE23" s="121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67" s="77" customFormat="1" ht="19.5" customHeight="1">
      <c r="A24" s="107" t="s">
        <v>21</v>
      </c>
      <c r="B24" s="108">
        <v>67</v>
      </c>
      <c r="C24" s="109" t="s">
        <v>106</v>
      </c>
      <c r="D24" s="109" t="s">
        <v>107</v>
      </c>
      <c r="E24" s="109" t="s">
        <v>108</v>
      </c>
      <c r="F24" s="108" t="s">
        <v>18</v>
      </c>
      <c r="G24" s="110">
        <v>37708</v>
      </c>
      <c r="H24" s="111">
        <v>10</v>
      </c>
      <c r="I24" s="112">
        <v>0</v>
      </c>
      <c r="J24" s="111">
        <v>7</v>
      </c>
      <c r="K24" s="113">
        <v>7</v>
      </c>
      <c r="L24" s="111">
        <v>7</v>
      </c>
      <c r="M24" s="113">
        <v>5</v>
      </c>
      <c r="N24" s="111">
        <v>4</v>
      </c>
      <c r="O24" s="113">
        <v>9</v>
      </c>
      <c r="P24" s="111">
        <v>10</v>
      </c>
      <c r="Q24" s="113">
        <v>6</v>
      </c>
      <c r="R24" s="114">
        <f t="shared" si="5"/>
        <v>65</v>
      </c>
      <c r="S24" s="116">
        <f t="shared" si="9"/>
        <v>1</v>
      </c>
      <c r="T24" s="115">
        <f t="shared" si="6"/>
        <v>0.65</v>
      </c>
      <c r="U24" s="116" t="str">
        <f t="shared" si="7"/>
        <v>n.B</v>
      </c>
      <c r="V24" s="117">
        <f t="shared" si="8"/>
      </c>
      <c r="W24" s="18"/>
      <c r="X24" s="118"/>
      <c r="Y24" s="119"/>
      <c r="Z24" s="119"/>
      <c r="AA24" s="120"/>
      <c r="AB24" s="121"/>
      <c r="AC24" s="18"/>
      <c r="AD24" s="122"/>
      <c r="AE24" s="121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s="77" customFormat="1" ht="19.5" customHeight="1">
      <c r="A25" s="107" t="s">
        <v>21</v>
      </c>
      <c r="B25" s="108">
        <v>73</v>
      </c>
      <c r="C25" s="109" t="s">
        <v>109</v>
      </c>
      <c r="D25" s="109" t="s">
        <v>110</v>
      </c>
      <c r="E25" s="109" t="s">
        <v>111</v>
      </c>
      <c r="F25" s="123" t="s">
        <v>22</v>
      </c>
      <c r="G25" s="110">
        <v>37838</v>
      </c>
      <c r="H25" s="111">
        <v>7</v>
      </c>
      <c r="I25" s="112">
        <v>8</v>
      </c>
      <c r="J25" s="111">
        <v>10</v>
      </c>
      <c r="K25" s="113">
        <v>3</v>
      </c>
      <c r="L25" s="111">
        <v>2</v>
      </c>
      <c r="M25" s="113">
        <v>9</v>
      </c>
      <c r="N25" s="111">
        <v>10</v>
      </c>
      <c r="O25" s="113">
        <v>6</v>
      </c>
      <c r="P25" s="111">
        <v>0</v>
      </c>
      <c r="Q25" s="113">
        <v>0</v>
      </c>
      <c r="R25" s="114">
        <f t="shared" si="5"/>
        <v>55</v>
      </c>
      <c r="S25" s="116">
        <f t="shared" si="9"/>
        <v>1</v>
      </c>
      <c r="T25" s="115">
        <f t="shared" si="6"/>
        <v>0.55</v>
      </c>
      <c r="U25" s="116" t="str">
        <f t="shared" si="7"/>
        <v>n.B</v>
      </c>
      <c r="V25" s="117">
        <f t="shared" si="8"/>
      </c>
      <c r="W25" s="18"/>
      <c r="X25" s="118"/>
      <c r="Y25" s="119"/>
      <c r="Z25" s="119"/>
      <c r="AA25" s="120"/>
      <c r="AB25" s="121"/>
      <c r="AC25" s="18"/>
      <c r="AD25" s="122"/>
      <c r="AE25" s="1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s="77" customFormat="1" ht="19.5" customHeight="1">
      <c r="A26" s="107" t="s">
        <v>21</v>
      </c>
      <c r="B26" s="108">
        <v>68</v>
      </c>
      <c r="C26" s="109" t="s">
        <v>112</v>
      </c>
      <c r="D26" s="109" t="s">
        <v>113</v>
      </c>
      <c r="E26" s="109" t="s">
        <v>114</v>
      </c>
      <c r="F26" s="123" t="s">
        <v>17</v>
      </c>
      <c r="G26" s="110">
        <v>38869</v>
      </c>
      <c r="H26" s="111">
        <v>8</v>
      </c>
      <c r="I26" s="112">
        <v>1</v>
      </c>
      <c r="J26" s="111">
        <v>1</v>
      </c>
      <c r="K26" s="113">
        <v>0</v>
      </c>
      <c r="L26" s="111">
        <v>0</v>
      </c>
      <c r="M26" s="113">
        <v>8</v>
      </c>
      <c r="N26" s="111">
        <v>5</v>
      </c>
      <c r="O26" s="113">
        <v>8</v>
      </c>
      <c r="P26" s="111">
        <v>7</v>
      </c>
      <c r="Q26" s="113">
        <v>10</v>
      </c>
      <c r="R26" s="114">
        <f t="shared" si="5"/>
        <v>48</v>
      </c>
      <c r="S26" s="116">
        <f t="shared" si="9"/>
        <v>2</v>
      </c>
      <c r="T26" s="115">
        <f t="shared" si="6"/>
        <v>0.48</v>
      </c>
      <c r="U26" s="116" t="str">
        <f t="shared" si="7"/>
        <v>n.B</v>
      </c>
      <c r="V26" s="117">
        <f t="shared" si="8"/>
      </c>
      <c r="W26" s="18"/>
      <c r="X26" s="118"/>
      <c r="Y26" s="119"/>
      <c r="Z26" s="119"/>
      <c r="AA26" s="120"/>
      <c r="AB26" s="121"/>
      <c r="AC26" s="18"/>
      <c r="AD26" s="122"/>
      <c r="AE26" s="12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s="77" customFormat="1" ht="19.5" customHeight="1">
      <c r="A27" s="107" t="s">
        <v>21</v>
      </c>
      <c r="B27" s="108">
        <v>77</v>
      </c>
      <c r="C27" s="109" t="s">
        <v>35</v>
      </c>
      <c r="D27" s="109" t="s">
        <v>115</v>
      </c>
      <c r="E27" s="109" t="s">
        <v>36</v>
      </c>
      <c r="F27" s="123" t="s">
        <v>22</v>
      </c>
      <c r="G27" s="110">
        <v>36662</v>
      </c>
      <c r="H27" s="111">
        <v>6</v>
      </c>
      <c r="I27" s="112">
        <v>2</v>
      </c>
      <c r="J27" s="111">
        <v>5</v>
      </c>
      <c r="K27" s="113">
        <v>8</v>
      </c>
      <c r="L27" s="111">
        <v>2</v>
      </c>
      <c r="M27" s="113">
        <v>5</v>
      </c>
      <c r="N27" s="111">
        <v>0</v>
      </c>
      <c r="O27" s="113">
        <v>0</v>
      </c>
      <c r="P27" s="111">
        <v>10</v>
      </c>
      <c r="Q27" s="113">
        <v>10</v>
      </c>
      <c r="R27" s="114">
        <f t="shared" si="5"/>
        <v>48</v>
      </c>
      <c r="S27" s="116">
        <f t="shared" si="9"/>
        <v>1</v>
      </c>
      <c r="T27" s="115">
        <f t="shared" si="6"/>
        <v>0.48</v>
      </c>
      <c r="U27" s="116" t="str">
        <f t="shared" si="7"/>
        <v>n.B</v>
      </c>
      <c r="V27" s="117">
        <f t="shared" si="8"/>
      </c>
      <c r="W27" s="18"/>
      <c r="X27" s="118"/>
      <c r="Y27" s="119"/>
      <c r="Z27" s="119"/>
      <c r="AA27" s="120"/>
      <c r="AB27" s="121"/>
      <c r="AC27" s="18"/>
      <c r="AD27" s="122"/>
      <c r="AE27" s="121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</row>
    <row r="28" spans="1:67" s="77" customFormat="1" ht="19.5" customHeight="1" thickBot="1">
      <c r="A28" s="125" t="s">
        <v>21</v>
      </c>
      <c r="B28" s="126">
        <v>62</v>
      </c>
      <c r="C28" s="127" t="s">
        <v>116</v>
      </c>
      <c r="D28" s="127" t="s">
        <v>117</v>
      </c>
      <c r="E28" s="127" t="s">
        <v>118</v>
      </c>
      <c r="F28" s="126" t="s">
        <v>22</v>
      </c>
      <c r="G28" s="128">
        <v>37838</v>
      </c>
      <c r="H28" s="125">
        <v>8</v>
      </c>
      <c r="I28" s="129">
        <v>5</v>
      </c>
      <c r="J28" s="125">
        <v>0</v>
      </c>
      <c r="K28" s="130">
        <v>0</v>
      </c>
      <c r="L28" s="125">
        <v>0</v>
      </c>
      <c r="M28" s="130">
        <v>10</v>
      </c>
      <c r="N28" s="125">
        <v>0</v>
      </c>
      <c r="O28" s="130">
        <v>0</v>
      </c>
      <c r="P28" s="125">
        <v>7</v>
      </c>
      <c r="Q28" s="130">
        <v>8</v>
      </c>
      <c r="R28" s="154">
        <f>SUM(H28:Q28)</f>
        <v>38</v>
      </c>
      <c r="S28" s="132">
        <f t="shared" si="9"/>
        <v>3</v>
      </c>
      <c r="T28" s="131">
        <f>IF(ISNUMBER(H28),R28/(COUNTA(H28:Q28)*10),"")</f>
        <v>0.38</v>
      </c>
      <c r="U28" s="132" t="str">
        <f>IF(ISNUMBER(H28),IF(S28&gt;0,"n.B",IF(T28&lt;51%,"n.B.",IF(T28&lt;65%,"bestanden",IF(T28&lt;81%,"gut",IF(T28&lt;91%,"sehr gut","vorzüglich"))))),"")</f>
        <v>n.B</v>
      </c>
      <c r="V28" s="133">
        <f t="shared" si="8"/>
      </c>
      <c r="W28" s="18"/>
      <c r="X28" s="118"/>
      <c r="Y28" s="119"/>
      <c r="Z28" s="119"/>
      <c r="AA28" s="120"/>
      <c r="AB28" s="121"/>
      <c r="AC28" s="18"/>
      <c r="AD28" s="122"/>
      <c r="AE28" s="12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</row>
    <row r="29" spans="1:67" s="77" customFormat="1" ht="19.5" customHeight="1">
      <c r="A29" s="134"/>
      <c r="B29" s="135"/>
      <c r="C29" s="135"/>
      <c r="D29" s="135"/>
      <c r="E29" s="135"/>
      <c r="F29" s="135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7"/>
      <c r="S29" s="138"/>
      <c r="T29" s="138"/>
      <c r="U29" s="138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</row>
  </sheetData>
  <mergeCells count="16">
    <mergeCell ref="A6:B6"/>
    <mergeCell ref="C6:D6"/>
    <mergeCell ref="H4:V4"/>
    <mergeCell ref="H5:I5"/>
    <mergeCell ref="A4:G5"/>
    <mergeCell ref="J5:K5"/>
    <mergeCell ref="L5:M5"/>
    <mergeCell ref="N5:O5"/>
    <mergeCell ref="P5:Q5"/>
    <mergeCell ref="R5:R6"/>
    <mergeCell ref="X4:AB4"/>
    <mergeCell ref="AD4:AE4"/>
    <mergeCell ref="S5:S6"/>
    <mergeCell ref="T5:T6"/>
    <mergeCell ref="U5:U6"/>
    <mergeCell ref="V5:V6"/>
  </mergeCells>
  <printOptions horizontalCentered="1"/>
  <pageMargins left="0.31496062992125984" right="0.2362204724409449" top="0.87" bottom="0.19" header="0.63" footer="0.17"/>
  <pageSetup fitToHeight="1" fitToWidth="1" horizontalDpi="600" verticalDpi="600" orientation="landscape" paperSize="9" scale="68" r:id="rId1"/>
  <headerFooter alignWithMargins="0">
    <oddHeader>&amp;C&amp;"Arial,Fett Kursiv"&amp;14&amp;A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DeTeCSM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Koehler.Wolfgang</dc:creator>
  <cp:keywords/>
  <dc:description/>
  <cp:lastModifiedBy>Wolfgang Köhler</cp:lastModifiedBy>
  <cp:lastPrinted>2007-04-23T18:04:38Z</cp:lastPrinted>
  <dcterms:created xsi:type="dcterms:W3CDTF">2005-09-27T08:39:48Z</dcterms:created>
  <dcterms:modified xsi:type="dcterms:W3CDTF">2007-06-06T09:37:35Z</dcterms:modified>
  <cp:category/>
  <cp:version/>
  <cp:contentType/>
  <cp:contentStatus/>
</cp:coreProperties>
</file>