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Wolfgang\Der Retriever\Indiana\WT 2018\"/>
    </mc:Choice>
  </mc:AlternateContent>
  <bookViews>
    <workbookView xWindow="-15" yWindow="-15" windowWidth="20970" windowHeight="6390"/>
  </bookViews>
  <sheets>
    <sheet name="Anfängerklasse" sheetId="12" r:id="rId1"/>
    <sheet name="Fortgeschrittenenklasse" sheetId="11" r:id="rId2"/>
    <sheet name="Offene Klasse" sheetId="6" r:id="rId3"/>
  </sheets>
  <definedNames>
    <definedName name="_xlnm._FilterDatabase" localSheetId="0" hidden="1">Anfängerklasse!$A$5:$T$49</definedName>
    <definedName name="_xlnm._FilterDatabase" localSheetId="1" hidden="1">Fortgeschrittenenklasse!$A$5:$T$44</definedName>
    <definedName name="_xlnm._FilterDatabase" localSheetId="2" hidden="1">'Offene Klasse'!$A$5:$T$43</definedName>
    <definedName name="_xlnm.Print_Area" localSheetId="0">Anfängerklasse!$A$1:$T$50</definedName>
    <definedName name="_xlnm.Print_Area" localSheetId="1">Fortgeschrittenenklasse!$A$1:$T$44</definedName>
    <definedName name="_xlnm.Print_Area" localSheetId="2">'Offene Klasse'!$A$1:$T$43</definedName>
    <definedName name="_xlnm.Print_Titles" localSheetId="0">Anfängerklasse!$1:$5</definedName>
    <definedName name="_xlnm.Print_Titles" localSheetId="1">Fortgeschrittenenklasse!$1:$5</definedName>
    <definedName name="_xlnm.Print_Titles" localSheetId="2">'Offene Klasse'!$1:$5</definedName>
  </definedNames>
  <calcPr calcId="162913"/>
</workbook>
</file>

<file path=xl/calcChain.xml><?xml version="1.0" encoding="utf-8"?>
<calcChain xmlns="http://schemas.openxmlformats.org/spreadsheetml/2006/main">
  <c r="Q37" i="12" l="1"/>
  <c r="Q38" i="12"/>
  <c r="Q39" i="12"/>
  <c r="Q40" i="12"/>
  <c r="S40" i="12" s="1"/>
  <c r="Q41" i="12"/>
  <c r="Q43" i="12"/>
  <c r="Q44" i="12"/>
  <c r="S44" i="12" s="1"/>
  <c r="Q45" i="12"/>
  <c r="Q46" i="12"/>
  <c r="S48" i="12"/>
  <c r="T8" i="12"/>
  <c r="T7" i="12"/>
  <c r="T6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Q36" i="12"/>
  <c r="S39" i="12"/>
  <c r="Q35" i="12"/>
  <c r="S35" i="12" s="1"/>
  <c r="P43" i="12"/>
  <c r="R43" i="12" s="1"/>
  <c r="S43" i="12"/>
  <c r="P44" i="12"/>
  <c r="R44" i="12" s="1"/>
  <c r="P45" i="12"/>
  <c r="R45" i="12" s="1"/>
  <c r="S45" i="12"/>
  <c r="P46" i="12"/>
  <c r="R46" i="12"/>
  <c r="S46" i="12"/>
  <c r="P47" i="12"/>
  <c r="R47" i="12"/>
  <c r="S47" i="12"/>
  <c r="P48" i="12"/>
  <c r="R48" i="12" s="1"/>
  <c r="P49" i="12"/>
  <c r="R49" i="12" s="1"/>
  <c r="S49" i="12"/>
  <c r="S42" i="12"/>
  <c r="R42" i="12"/>
  <c r="P42" i="12"/>
  <c r="S41" i="12"/>
  <c r="P41" i="12"/>
  <c r="R41" i="12" s="1"/>
  <c r="P40" i="12"/>
  <c r="R40" i="12" s="1"/>
  <c r="P39" i="12"/>
  <c r="R39" i="12" s="1"/>
  <c r="S38" i="12"/>
  <c r="P38" i="12"/>
  <c r="R38" i="12" s="1"/>
  <c r="S37" i="12"/>
  <c r="P37" i="12"/>
  <c r="R37" i="12" s="1"/>
  <c r="S36" i="12"/>
  <c r="P36" i="12"/>
  <c r="R36" i="12" s="1"/>
  <c r="P35" i="12"/>
  <c r="R35" i="12" s="1"/>
  <c r="Q34" i="12"/>
  <c r="S34" i="12" s="1"/>
  <c r="P34" i="12"/>
  <c r="R34" i="12" s="1"/>
  <c r="Q33" i="12"/>
  <c r="P33" i="12"/>
  <c r="R33" i="12" s="1"/>
  <c r="S33" i="12" s="1"/>
  <c r="Q32" i="12"/>
  <c r="S32" i="12" s="1"/>
  <c r="P32" i="12"/>
  <c r="R32" i="12" s="1"/>
  <c r="Q31" i="12"/>
  <c r="P31" i="12"/>
  <c r="R31" i="12" s="1"/>
  <c r="Q30" i="12"/>
  <c r="P30" i="12"/>
  <c r="R30" i="12" s="1"/>
  <c r="Q29" i="12"/>
  <c r="P29" i="12"/>
  <c r="R29" i="12" s="1"/>
  <c r="Q28" i="12"/>
  <c r="P28" i="12"/>
  <c r="R28" i="12" s="1"/>
  <c r="Q27" i="12"/>
  <c r="P27" i="12"/>
  <c r="R27" i="12" s="1"/>
  <c r="Q26" i="12"/>
  <c r="P26" i="12"/>
  <c r="Q25" i="12"/>
  <c r="S25" i="12" s="1"/>
  <c r="P25" i="12"/>
  <c r="R25" i="12" s="1"/>
  <c r="Q24" i="12"/>
  <c r="P24" i="12"/>
  <c r="Q23" i="12"/>
  <c r="P23" i="12"/>
  <c r="R23" i="12" s="1"/>
  <c r="Q22" i="12"/>
  <c r="P22" i="12"/>
  <c r="R22" i="12" s="1"/>
  <c r="Q21" i="12"/>
  <c r="P21" i="12"/>
  <c r="R21" i="12" s="1"/>
  <c r="S21" i="12" s="1"/>
  <c r="Q20" i="12"/>
  <c r="P20" i="12"/>
  <c r="R20" i="12" s="1"/>
  <c r="Q19" i="12"/>
  <c r="P19" i="12"/>
  <c r="R19" i="12" s="1"/>
  <c r="R18" i="12"/>
  <c r="Q18" i="12"/>
  <c r="P18" i="12"/>
  <c r="R17" i="12"/>
  <c r="Q17" i="12"/>
  <c r="P17" i="12"/>
  <c r="Q16" i="12"/>
  <c r="P16" i="12"/>
  <c r="R16" i="12" s="1"/>
  <c r="S16" i="12" s="1"/>
  <c r="Q15" i="12"/>
  <c r="P15" i="12"/>
  <c r="R15" i="12" s="1"/>
  <c r="Q14" i="12"/>
  <c r="P14" i="12"/>
  <c r="Q13" i="12"/>
  <c r="P13" i="12"/>
  <c r="R13" i="12" s="1"/>
  <c r="Q12" i="12"/>
  <c r="P12" i="12"/>
  <c r="Q11" i="12"/>
  <c r="P11" i="12"/>
  <c r="R11" i="12" s="1"/>
  <c r="Q10" i="12"/>
  <c r="P10" i="12"/>
  <c r="Q9" i="12"/>
  <c r="P9" i="12"/>
  <c r="R9" i="12" s="1"/>
  <c r="Q8" i="12"/>
  <c r="P8" i="12"/>
  <c r="R8" i="12" s="1"/>
  <c r="S8" i="12" s="1"/>
  <c r="Q7" i="12"/>
  <c r="P7" i="12"/>
  <c r="R7" i="12" s="1"/>
  <c r="Q6" i="12"/>
  <c r="P6" i="12"/>
  <c r="R6" i="12" s="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Q37" i="11"/>
  <c r="S38" i="11"/>
  <c r="Q41" i="11"/>
  <c r="Q43" i="11"/>
  <c r="Q44" i="11"/>
  <c r="P41" i="11"/>
  <c r="R41" i="11"/>
  <c r="S41" i="11"/>
  <c r="P42" i="11"/>
  <c r="R42" i="11"/>
  <c r="S42" i="11"/>
  <c r="P43" i="11"/>
  <c r="R43" i="11" s="1"/>
  <c r="P44" i="11"/>
  <c r="R44" i="11" s="1"/>
  <c r="S40" i="11"/>
  <c r="P40" i="11"/>
  <c r="R40" i="11" s="1"/>
  <c r="S39" i="11"/>
  <c r="R39" i="11"/>
  <c r="P39" i="11"/>
  <c r="P38" i="11"/>
  <c r="R38" i="11" s="1"/>
  <c r="S37" i="11"/>
  <c r="P37" i="11"/>
  <c r="R37" i="11" s="1"/>
  <c r="S36" i="11"/>
  <c r="P36" i="11"/>
  <c r="R36" i="11" s="1"/>
  <c r="S35" i="11"/>
  <c r="P35" i="11"/>
  <c r="R35" i="11" s="1"/>
  <c r="R34" i="11"/>
  <c r="Q34" i="11"/>
  <c r="S34" i="11" s="1"/>
  <c r="P34" i="11"/>
  <c r="Q33" i="11"/>
  <c r="S33" i="11" s="1"/>
  <c r="P33" i="11"/>
  <c r="R33" i="11" s="1"/>
  <c r="Q32" i="11"/>
  <c r="S32" i="11" s="1"/>
  <c r="P32" i="11"/>
  <c r="R32" i="11" s="1"/>
  <c r="Q31" i="11"/>
  <c r="P31" i="11"/>
  <c r="R31" i="11" s="1"/>
  <c r="Q30" i="11"/>
  <c r="P30" i="11"/>
  <c r="R30" i="11" s="1"/>
  <c r="Q29" i="11"/>
  <c r="P29" i="11"/>
  <c r="R29" i="11" s="1"/>
  <c r="Q28" i="11"/>
  <c r="P28" i="11"/>
  <c r="Q27" i="11"/>
  <c r="P27" i="11"/>
  <c r="R27" i="11" s="1"/>
  <c r="S27" i="11" s="1"/>
  <c r="Q26" i="11"/>
  <c r="P26" i="11"/>
  <c r="Q25" i="11"/>
  <c r="P25" i="11"/>
  <c r="R25" i="11" s="1"/>
  <c r="R24" i="11"/>
  <c r="Q24" i="11"/>
  <c r="P24" i="11"/>
  <c r="R23" i="11"/>
  <c r="Q23" i="11"/>
  <c r="S23" i="11" s="1"/>
  <c r="P23" i="11"/>
  <c r="Q22" i="11"/>
  <c r="P22" i="11"/>
  <c r="R22" i="11" s="1"/>
  <c r="S22" i="11" s="1"/>
  <c r="Q21" i="11"/>
  <c r="P21" i="11"/>
  <c r="R21" i="11" s="1"/>
  <c r="Q20" i="11"/>
  <c r="P20" i="11"/>
  <c r="R20" i="11" s="1"/>
  <c r="Q19" i="11"/>
  <c r="P19" i="11"/>
  <c r="R19" i="11" s="1"/>
  <c r="Q18" i="11"/>
  <c r="P18" i="11"/>
  <c r="R18" i="11" s="1"/>
  <c r="Q17" i="11"/>
  <c r="P17" i="11"/>
  <c r="R17" i="11" s="1"/>
  <c r="Q16" i="11"/>
  <c r="P16" i="11"/>
  <c r="Q15" i="11"/>
  <c r="P15" i="11"/>
  <c r="R15" i="11" s="1"/>
  <c r="Q14" i="11"/>
  <c r="P14" i="11"/>
  <c r="R14" i="11" s="1"/>
  <c r="S14" i="11" s="1"/>
  <c r="Q13" i="11"/>
  <c r="P13" i="11"/>
  <c r="R13" i="11" s="1"/>
  <c r="Q12" i="11"/>
  <c r="P12" i="11"/>
  <c r="Q11" i="11"/>
  <c r="P11" i="11"/>
  <c r="R11" i="11" s="1"/>
  <c r="Q10" i="11"/>
  <c r="P10" i="11"/>
  <c r="R10" i="11" s="1"/>
  <c r="Q9" i="11"/>
  <c r="P9" i="11"/>
  <c r="R9" i="11" s="1"/>
  <c r="Q8" i="11"/>
  <c r="P8" i="11"/>
  <c r="R8" i="11" s="1"/>
  <c r="Q7" i="11"/>
  <c r="P7" i="11"/>
  <c r="R7" i="11" s="1"/>
  <c r="Q6" i="11"/>
  <c r="P6" i="11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10" i="6"/>
  <c r="T9" i="6"/>
  <c r="T8" i="6"/>
  <c r="T7" i="6"/>
  <c r="T6" i="6"/>
  <c r="Q32" i="6"/>
  <c r="Q33" i="6"/>
  <c r="Q34" i="6"/>
  <c r="Q36" i="6"/>
  <c r="Q37" i="6"/>
  <c r="Q38" i="6"/>
  <c r="Q43" i="6"/>
  <c r="Q29" i="6"/>
  <c r="Q30" i="6"/>
  <c r="Q31" i="6"/>
  <c r="S9" i="12" l="1"/>
  <c r="S6" i="12"/>
  <c r="S18" i="12"/>
  <c r="S20" i="12"/>
  <c r="R14" i="12"/>
  <c r="S14" i="12" s="1"/>
  <c r="S17" i="12"/>
  <c r="S28" i="12"/>
  <c r="S30" i="12"/>
  <c r="R10" i="12"/>
  <c r="S10" i="12" s="1"/>
  <c r="S13" i="12"/>
  <c r="S22" i="12"/>
  <c r="R26" i="12"/>
  <c r="S26" i="12" s="1"/>
  <c r="S29" i="12"/>
  <c r="S11" i="12"/>
  <c r="R12" i="12"/>
  <c r="S12" i="12" s="1"/>
  <c r="S15" i="12"/>
  <c r="S19" i="12"/>
  <c r="S23" i="12"/>
  <c r="R24" i="12"/>
  <c r="S24" i="12" s="1"/>
  <c r="S27" i="12"/>
  <c r="S31" i="12"/>
  <c r="S7" i="12"/>
  <c r="S7" i="11"/>
  <c r="S11" i="11"/>
  <c r="S30" i="11"/>
  <c r="S18" i="11"/>
  <c r="T29" i="11"/>
  <c r="T31" i="11"/>
  <c r="S20" i="11"/>
  <c r="R16" i="11"/>
  <c r="S16" i="11" s="1"/>
  <c r="S19" i="11"/>
  <c r="S8" i="11"/>
  <c r="S10" i="11"/>
  <c r="R12" i="11"/>
  <c r="S12" i="11" s="1"/>
  <c r="S15" i="11"/>
  <c r="S24" i="11"/>
  <c r="R28" i="11"/>
  <c r="S28" i="11" s="1"/>
  <c r="S31" i="11"/>
  <c r="T30" i="11"/>
  <c r="R6" i="11"/>
  <c r="S6" i="11" s="1"/>
  <c r="S13" i="11"/>
  <c r="S17" i="11"/>
  <c r="S21" i="11"/>
  <c r="S25" i="11"/>
  <c r="R26" i="11"/>
  <c r="S26" i="11" s="1"/>
  <c r="S29" i="11"/>
  <c r="S9" i="11"/>
  <c r="P31" i="6" l="1"/>
  <c r="R31" i="6" s="1"/>
  <c r="P32" i="6"/>
  <c r="R32" i="6" s="1"/>
  <c r="S32" i="6"/>
  <c r="P33" i="6"/>
  <c r="R33" i="6" s="1"/>
  <c r="S33" i="6"/>
  <c r="P34" i="6"/>
  <c r="R34" i="6" s="1"/>
  <c r="S34" i="6"/>
  <c r="P35" i="6"/>
  <c r="R35" i="6" s="1"/>
  <c r="S35" i="6"/>
  <c r="P36" i="6"/>
  <c r="R36" i="6" s="1"/>
  <c r="S36" i="6"/>
  <c r="P37" i="6"/>
  <c r="R37" i="6" s="1"/>
  <c r="S37" i="6"/>
  <c r="P38" i="6"/>
  <c r="R38" i="6" s="1"/>
  <c r="S38" i="6"/>
  <c r="P39" i="6"/>
  <c r="R39" i="6" s="1"/>
  <c r="S39" i="6"/>
  <c r="P40" i="6"/>
  <c r="R40" i="6" s="1"/>
  <c r="S40" i="6"/>
  <c r="P41" i="6"/>
  <c r="R41" i="6" s="1"/>
  <c r="S41" i="6"/>
  <c r="P42" i="6"/>
  <c r="R42" i="6" s="1"/>
  <c r="S42" i="6"/>
  <c r="P43" i="6"/>
  <c r="R43" i="6" s="1"/>
  <c r="S31" i="6" l="1"/>
  <c r="Q7" i="6"/>
  <c r="P7" i="6"/>
  <c r="R7" i="6" s="1"/>
  <c r="P6" i="6"/>
  <c r="R6" i="6" s="1"/>
  <c r="Q6" i="6"/>
  <c r="P8" i="6"/>
  <c r="R8" i="6" s="1"/>
  <c r="Q8" i="6"/>
  <c r="P10" i="6"/>
  <c r="R10" i="6" s="1"/>
  <c r="Q10" i="6"/>
  <c r="P11" i="6"/>
  <c r="R11" i="6" s="1"/>
  <c r="Q11" i="6"/>
  <c r="P9" i="6"/>
  <c r="R9" i="6" s="1"/>
  <c r="Q9" i="6"/>
  <c r="P12" i="6"/>
  <c r="R12" i="6" s="1"/>
  <c r="Q12" i="6"/>
  <c r="P13" i="6"/>
  <c r="R13" i="6" s="1"/>
  <c r="Q13" i="6"/>
  <c r="P14" i="6"/>
  <c r="R14" i="6" s="1"/>
  <c r="Q14" i="6"/>
  <c r="P15" i="6"/>
  <c r="R15" i="6" s="1"/>
  <c r="Q15" i="6"/>
  <c r="P16" i="6"/>
  <c r="R16" i="6" s="1"/>
  <c r="Q16" i="6"/>
  <c r="P17" i="6"/>
  <c r="R17" i="6" s="1"/>
  <c r="Q17" i="6"/>
  <c r="P18" i="6"/>
  <c r="R18" i="6" s="1"/>
  <c r="Q18" i="6"/>
  <c r="P19" i="6"/>
  <c r="R19" i="6" s="1"/>
  <c r="Q19" i="6"/>
  <c r="P20" i="6"/>
  <c r="R20" i="6" s="1"/>
  <c r="Q20" i="6"/>
  <c r="P21" i="6"/>
  <c r="R21" i="6" s="1"/>
  <c r="Q21" i="6"/>
  <c r="P22" i="6"/>
  <c r="R22" i="6" s="1"/>
  <c r="Q22" i="6"/>
  <c r="P24" i="6"/>
  <c r="R24" i="6" s="1"/>
  <c r="Q24" i="6"/>
  <c r="P23" i="6"/>
  <c r="R23" i="6" s="1"/>
  <c r="Q23" i="6"/>
  <c r="P25" i="6"/>
  <c r="R25" i="6" s="1"/>
  <c r="Q25" i="6"/>
  <c r="P26" i="6"/>
  <c r="R26" i="6" s="1"/>
  <c r="Q26" i="6"/>
  <c r="P27" i="6"/>
  <c r="R27" i="6" s="1"/>
  <c r="Q27" i="6"/>
  <c r="P28" i="6"/>
  <c r="R28" i="6" s="1"/>
  <c r="Q28" i="6"/>
  <c r="S28" i="6" s="1"/>
  <c r="P29" i="6"/>
  <c r="R29" i="6" s="1"/>
  <c r="S29" i="6"/>
  <c r="P30" i="6"/>
  <c r="R30" i="6" s="1"/>
  <c r="S30" i="6"/>
  <c r="S26" i="6" l="1"/>
  <c r="S23" i="6"/>
  <c r="S27" i="6"/>
  <c r="S25" i="6"/>
  <c r="S6" i="6"/>
  <c r="S22" i="6"/>
  <c r="S20" i="6"/>
  <c r="S18" i="6"/>
  <c r="S16" i="6"/>
  <c r="S21" i="6"/>
  <c r="S17" i="6"/>
  <c r="S8" i="6"/>
  <c r="S7" i="6"/>
  <c r="S10" i="6"/>
  <c r="S12" i="6"/>
  <c r="S13" i="6"/>
  <c r="S9" i="6"/>
  <c r="S24" i="6"/>
  <c r="S14" i="6"/>
  <c r="S11" i="6"/>
  <c r="S19" i="6"/>
  <c r="S15" i="6"/>
</calcChain>
</file>

<file path=xl/sharedStrings.xml><?xml version="1.0" encoding="utf-8"?>
<sst xmlns="http://schemas.openxmlformats.org/spreadsheetml/2006/main" count="566" uniqueCount="344">
  <si>
    <t>Köhler</t>
  </si>
  <si>
    <t>Marion</t>
  </si>
  <si>
    <t>Susanne</t>
  </si>
  <si>
    <t>Karin</t>
  </si>
  <si>
    <t>Claudia</t>
  </si>
  <si>
    <t>Thomas</t>
  </si>
  <si>
    <t>Angelika</t>
  </si>
  <si>
    <t>Gespann</t>
  </si>
  <si>
    <t>Punkte</t>
  </si>
  <si>
    <t>Start Nr.</t>
  </si>
  <si>
    <t>Hundeführer</t>
  </si>
  <si>
    <t>Hund</t>
  </si>
  <si>
    <t>∑</t>
  </si>
  <si>
    <t>Null</t>
  </si>
  <si>
    <t>Punkt-
anteil</t>
  </si>
  <si>
    <t>Prädikat</t>
  </si>
  <si>
    <t>Platz</t>
  </si>
  <si>
    <t>O</t>
  </si>
  <si>
    <t>Christina</t>
  </si>
  <si>
    <t>F</t>
  </si>
  <si>
    <t>Ergebnisse Fortgeschrittenenklasse</t>
  </si>
  <si>
    <t>Janich</t>
  </si>
  <si>
    <t>Bernd</t>
  </si>
  <si>
    <t>Theuerkauf</t>
  </si>
  <si>
    <t>Wolfgang</t>
  </si>
  <si>
    <t>Stonehunter Indiana</t>
  </si>
  <si>
    <t>Manuela</t>
  </si>
  <si>
    <t>Klaus</t>
  </si>
  <si>
    <t>Sabine</t>
  </si>
  <si>
    <t>Peter</t>
  </si>
  <si>
    <t>Ergebnisse Open</t>
  </si>
  <si>
    <t>Kerstin</t>
  </si>
  <si>
    <t>Manfred</t>
  </si>
  <si>
    <t>Becker</t>
  </si>
  <si>
    <t>A</t>
  </si>
  <si>
    <t>Farr</t>
  </si>
  <si>
    <t>Jörg</t>
  </si>
  <si>
    <t>Herrmann</t>
  </si>
  <si>
    <t>Volker</t>
  </si>
  <si>
    <t>Gabriele</t>
  </si>
  <si>
    <t>Wasmuth</t>
  </si>
  <si>
    <t>Sybille</t>
  </si>
  <si>
    <t>Brave William of Mountain Forest Glade</t>
  </si>
  <si>
    <t>Anja</t>
  </si>
  <si>
    <t>Müller</t>
  </si>
  <si>
    <t>Petra</t>
  </si>
  <si>
    <t>Ergebnisse Anfängerklasse</t>
  </si>
  <si>
    <t>Melanie</t>
  </si>
  <si>
    <t>Norbert</t>
  </si>
  <si>
    <t>Christine</t>
  </si>
  <si>
    <t>Schneider</t>
  </si>
  <si>
    <t>Steiger</t>
  </si>
  <si>
    <t>Sandra</t>
  </si>
  <si>
    <t>Ursula</t>
  </si>
  <si>
    <t>Tanja</t>
  </si>
  <si>
    <t>Silvia</t>
  </si>
  <si>
    <t>Stephan</t>
  </si>
  <si>
    <t>Barbara</t>
  </si>
  <si>
    <t>Grimm</t>
  </si>
  <si>
    <t>Dierks-Meyer</t>
  </si>
  <si>
    <t>Bernadette</t>
  </si>
  <si>
    <t>Golden Worker Enthusiastic Raven</t>
  </si>
  <si>
    <t>Menges</t>
  </si>
  <si>
    <t>Maria</t>
  </si>
  <si>
    <t>Natural Marker B'Unique Gordon</t>
  </si>
  <si>
    <t>Blackthorn Vinwood</t>
  </si>
  <si>
    <t>Gierschner</t>
  </si>
  <si>
    <t>Daydreams Fleur of Mountain Forest Glade</t>
  </si>
  <si>
    <t>Michael</t>
  </si>
  <si>
    <t>Clevermann</t>
  </si>
  <si>
    <t>Work and more Knightly Ben Enki</t>
  </si>
  <si>
    <t>TQ Phoenix</t>
  </si>
  <si>
    <t>Heike</t>
  </si>
  <si>
    <t>Kupper-Heilmann</t>
  </si>
  <si>
    <t>Malibu a Sunshine of the Night</t>
  </si>
  <si>
    <t>Berger</t>
  </si>
  <si>
    <t>Kirstie</t>
  </si>
  <si>
    <t>Clockwork Bell's</t>
  </si>
  <si>
    <t>Schaper</t>
  </si>
  <si>
    <t>Filurin Taxus</t>
  </si>
  <si>
    <t>Ragweed's Trip</t>
  </si>
  <si>
    <t>Heger</t>
  </si>
  <si>
    <t>Henrik</t>
  </si>
  <si>
    <t>Mohr</t>
  </si>
  <si>
    <t>Steffen</t>
  </si>
  <si>
    <t>Nashota my Melodie of Golden Spirit</t>
  </si>
  <si>
    <t>Leinker</t>
  </si>
  <si>
    <t>Hans-Josef</t>
  </si>
  <si>
    <t>Nugget of Golden Summerby</t>
  </si>
  <si>
    <t>Gabi</t>
  </si>
  <si>
    <t>Gisela</t>
  </si>
  <si>
    <t>Birgit</t>
  </si>
  <si>
    <t>Elfers</t>
  </si>
  <si>
    <t>TQ Houston Tailor</t>
  </si>
  <si>
    <t>Ostendorf</t>
  </si>
  <si>
    <t>Henry von Riedenberg</t>
  </si>
  <si>
    <t>Rascher</t>
  </si>
  <si>
    <t>Ragweed's Ease</t>
  </si>
  <si>
    <t>Richter:</t>
  </si>
  <si>
    <t>Station 2</t>
  </si>
  <si>
    <t>Station 3</t>
  </si>
  <si>
    <t>Station 4</t>
  </si>
  <si>
    <t>Station 5</t>
  </si>
  <si>
    <t>Station 1</t>
  </si>
  <si>
    <t>Gitti</t>
  </si>
  <si>
    <t>Daniela</t>
  </si>
  <si>
    <t>Haunted House Blade Runner</t>
  </si>
  <si>
    <t>Müntel</t>
  </si>
  <si>
    <t>SL Jollychoc's Eternal Doc's Duke</t>
  </si>
  <si>
    <t>Jutta</t>
  </si>
  <si>
    <t>Jessica</t>
  </si>
  <si>
    <t>Stonehunter Kashmere</t>
  </si>
  <si>
    <t>Bertz</t>
  </si>
  <si>
    <t>Deep Impact Atira</t>
  </si>
  <si>
    <t>Annette</t>
  </si>
  <si>
    <t>Wengenroth</t>
  </si>
  <si>
    <t>Aldagessem's Dual Frodo</t>
  </si>
  <si>
    <t>Gottschalk</t>
  </si>
  <si>
    <t>Young Spirit Brave Nikon</t>
  </si>
  <si>
    <t>Quo vadis Quintus umbra fida</t>
  </si>
  <si>
    <t>Hugo</t>
  </si>
  <si>
    <t>Golden Worker Incredible Iowa</t>
  </si>
  <si>
    <t>Illustrious Arwen of enchanted garden</t>
  </si>
  <si>
    <t>Böse-Baer</t>
  </si>
  <si>
    <t>Christian</t>
  </si>
  <si>
    <t>Phinegean Coda of Golden Summerby</t>
  </si>
  <si>
    <t>Vorländer-Schmidt</t>
  </si>
  <si>
    <t>Behnke</t>
  </si>
  <si>
    <t>Britta</t>
  </si>
  <si>
    <t>Clara von der Kellinghäuser Haar</t>
  </si>
  <si>
    <t>Workingtest Appenborn-Cup in Rabenau 2018</t>
  </si>
  <si>
    <t>Am Samstag den 11.08.2018</t>
  </si>
  <si>
    <t>Station 1 = Richard Beckerleg (UK)</t>
  </si>
  <si>
    <t>Station 2 = Walter Mygil (DK)</t>
  </si>
  <si>
    <t>Station 3 = Thorsten Helmrath (D)</t>
  </si>
  <si>
    <t>Station 4 = Nick Coates (UK)</t>
  </si>
  <si>
    <t>Station 5 = Barbara Kuen (UK)</t>
  </si>
  <si>
    <t>Am Sonntag den 12.08.2018</t>
  </si>
  <si>
    <t>Daredevil Ellie of Mountain Forest Glade</t>
  </si>
  <si>
    <t>Kingsdale Meadow Ashitaba</t>
  </si>
  <si>
    <t>Duckflight Derrygown Linn</t>
  </si>
  <si>
    <t>Duckflight Eye on Jackdaw</t>
  </si>
  <si>
    <t>Drumgoose Tinker</t>
  </si>
  <si>
    <t>Dual‘s Hope Lou</t>
  </si>
  <si>
    <t>Celtic Julie a Summoner's Tale</t>
  </si>
  <si>
    <t>Never change Goyah</t>
  </si>
  <si>
    <t>Absolute Power's Antony</t>
  </si>
  <si>
    <t>Chipmunk's Fetch</t>
  </si>
  <si>
    <t>Tewbell's Carbon Jane</t>
  </si>
  <si>
    <t>TQ Kenai</t>
  </si>
  <si>
    <t>Welcome to my life Ashanti</t>
  </si>
  <si>
    <t>Willing's Boarbusters Gerry Samuel</t>
  </si>
  <si>
    <t>AJ's Calle</t>
  </si>
  <si>
    <t>Jumping Jura of Eager Spirit</t>
  </si>
  <si>
    <t>The full Monty of Eager Spirit</t>
  </si>
  <si>
    <t>AJ's Andra</t>
  </si>
  <si>
    <t>Never change Ghandali</t>
  </si>
  <si>
    <t>Cool Marker's GabStone</t>
  </si>
  <si>
    <t>Loreca's Conrad</t>
  </si>
  <si>
    <t>Gundogs Choice Diamond</t>
  </si>
  <si>
    <t>Bo vom Lüttjen Hus</t>
  </si>
  <si>
    <t>abgebr</t>
  </si>
  <si>
    <t>n.B</t>
  </si>
  <si>
    <t>Philipp</t>
  </si>
  <si>
    <t>Tybussek</t>
  </si>
  <si>
    <t>Büchting</t>
  </si>
  <si>
    <t>Dr. Jaitner</t>
  </si>
  <si>
    <t>Hansen</t>
  </si>
  <si>
    <t>Präkelt</t>
  </si>
  <si>
    <t>Roemer</t>
  </si>
  <si>
    <t>Teßmer</t>
  </si>
  <si>
    <t>Treu</t>
  </si>
  <si>
    <t>Stratmann</t>
  </si>
  <si>
    <t>Danker</t>
  </si>
  <si>
    <t>Böhne</t>
  </si>
  <si>
    <t>Loos</t>
  </si>
  <si>
    <t>Riecher</t>
  </si>
  <si>
    <t>Herrfurth</t>
  </si>
  <si>
    <t>Seipel</t>
  </si>
  <si>
    <t>Dr. Hoffmann</t>
  </si>
  <si>
    <t>Malte</t>
  </si>
  <si>
    <t>Hartmut</t>
  </si>
  <si>
    <t>Ulrich</t>
  </si>
  <si>
    <t>Ernst</t>
  </si>
  <si>
    <t>Karl-Heinz</t>
  </si>
  <si>
    <t>Kristina</t>
  </si>
  <si>
    <t>Viktoria</t>
  </si>
  <si>
    <t>Andreas</t>
  </si>
  <si>
    <t>Detlef</t>
  </si>
  <si>
    <t>Remy Alex Rene</t>
  </si>
  <si>
    <t>Doubleuse Armani</t>
  </si>
  <si>
    <t>Holten's Midnight Rambler</t>
  </si>
  <si>
    <t>Huels' Hunters Ileni</t>
  </si>
  <si>
    <t>Hollygreen´s Brilliant Merlin</t>
  </si>
  <si>
    <t>Evaine von der Klifflinie</t>
  </si>
  <si>
    <t>Kate of Gina's Home</t>
  </si>
  <si>
    <t>TQ Pyke</t>
  </si>
  <si>
    <t>Flatgold's Flying Shadow</t>
  </si>
  <si>
    <t>Meallan Barnsley</t>
  </si>
  <si>
    <t>Deep Impact Bambery</t>
  </si>
  <si>
    <t>Terracedown Gold Medal</t>
  </si>
  <si>
    <t>Stoatshead Flo</t>
  </si>
  <si>
    <t>Be Vita of Mountain Forest Glade</t>
  </si>
  <si>
    <t>Stagmountain's Blue Island Boy</t>
  </si>
  <si>
    <t>Liu of Gina's Home</t>
  </si>
  <si>
    <t>Limitless Chazz</t>
  </si>
  <si>
    <t>Loreca's Connor</t>
  </si>
  <si>
    <t>Stagmountain's Boise Girl</t>
  </si>
  <si>
    <t>Quincy Moe my Melodie of Golden Spirit</t>
  </si>
  <si>
    <t>Henry vom Wachtberger Ländchen</t>
  </si>
  <si>
    <t>Evita Maja Spirit of Golden Moon</t>
  </si>
  <si>
    <t>Narrow Brooks Born to Hunt Hope</t>
  </si>
  <si>
    <t>Never change Freemont Tasco</t>
  </si>
  <si>
    <t>Viivi-Ansi von den Bestthorritzen</t>
  </si>
  <si>
    <t>Blackthorn Willow</t>
  </si>
  <si>
    <t>Keep an eye on AHA's Damino</t>
  </si>
  <si>
    <t>Clockwork Bailey’s</t>
  </si>
  <si>
    <t>Stagmountain's Biloxi Girl</t>
  </si>
  <si>
    <t>Abenthan Bell</t>
  </si>
  <si>
    <t>Crazylake Afrika</t>
  </si>
  <si>
    <t>abgebrochen</t>
  </si>
  <si>
    <t>Pecha</t>
  </si>
  <si>
    <t>Lenßen</t>
  </si>
  <si>
    <t>Nürnberg</t>
  </si>
  <si>
    <t>May</t>
  </si>
  <si>
    <t>Schlögell</t>
  </si>
  <si>
    <t>Pfanner</t>
  </si>
  <si>
    <t>Gemmer</t>
  </si>
  <si>
    <t>Stühler</t>
  </si>
  <si>
    <t>Wilkinson</t>
  </si>
  <si>
    <t>Penning</t>
  </si>
  <si>
    <t>Fröhlich</t>
  </si>
  <si>
    <t>Steidl</t>
  </si>
  <si>
    <t>Ziebell</t>
  </si>
  <si>
    <t>Bosshammer</t>
  </si>
  <si>
    <t>Zehender</t>
  </si>
  <si>
    <t>Wirth</t>
  </si>
  <si>
    <t>Bloch</t>
  </si>
  <si>
    <t>Nixdorf</t>
  </si>
  <si>
    <t>Renner</t>
  </si>
  <si>
    <t>Steines</t>
  </si>
  <si>
    <t>Matzander</t>
  </si>
  <si>
    <t>Mihm</t>
  </si>
  <si>
    <t>Combrink</t>
  </si>
  <si>
    <t>Horstkamp</t>
  </si>
  <si>
    <t>Vey</t>
  </si>
  <si>
    <t>Iris</t>
  </si>
  <si>
    <t>Karen</t>
  </si>
  <si>
    <t>Doris</t>
  </si>
  <si>
    <t>Ruth</t>
  </si>
  <si>
    <t>Patricia</t>
  </si>
  <si>
    <t>Sonja</t>
  </si>
  <si>
    <t>Brigitte</t>
  </si>
  <si>
    <t>Ann-Kathrin</t>
  </si>
  <si>
    <t>von der Mohnenfluh Arrono</t>
  </si>
  <si>
    <t>Soulworker bluna</t>
  </si>
  <si>
    <t>Gundog´s Choice Flame</t>
  </si>
  <si>
    <t>Etu Duncan of Catwiesels Whirlwind</t>
  </si>
  <si>
    <t>Gundog´s Choice Flinte</t>
  </si>
  <si>
    <t>Querfeldein Enero</t>
  </si>
  <si>
    <t>Treranch Duke</t>
  </si>
  <si>
    <t>Kingsdale Meadow Bobo</t>
  </si>
  <si>
    <t>Hollygreen‘s Cinnamon Sir Henry</t>
  </si>
  <si>
    <t>Welcome to my life Aoibheann</t>
  </si>
  <si>
    <t>Beautyfield's Earendil</t>
  </si>
  <si>
    <t>Derrygowns Aidan</t>
  </si>
  <si>
    <t>Welldox Beautiful Svea</t>
  </si>
  <si>
    <t>Adey May’s you win again</t>
  </si>
  <si>
    <t>Blackthorn Brave Vitus</t>
  </si>
  <si>
    <t>Proud Barnaby of Golden Summerby</t>
  </si>
  <si>
    <t>Beautyfield`s Honeycomb</t>
  </si>
  <si>
    <t>Wildclovers Boss</t>
  </si>
  <si>
    <t>Ragweeds Churchill</t>
  </si>
  <si>
    <t>Beechdale's Joyce</t>
  </si>
  <si>
    <t>Fir green Alley</t>
  </si>
  <si>
    <t>Cate's William of Little Earls Hill</t>
  </si>
  <si>
    <t>Emmanygan Satch</t>
  </si>
  <si>
    <t>Fast and Friendly Action Maven</t>
  </si>
  <si>
    <t>Highwalk Guinness</t>
  </si>
  <si>
    <t>Balanced Easy von Morito</t>
  </si>
  <si>
    <t>Blackthorn Bijou</t>
  </si>
  <si>
    <t>Nette's Golden Tal Kangoo</t>
  </si>
  <si>
    <t>Proud Mika vom Tomberg</t>
  </si>
  <si>
    <t>Sparkling Sapphire Of Eager Spirit</t>
  </si>
  <si>
    <t>Stonehunter Ocean Skipper</t>
  </si>
  <si>
    <t>Chestnut Hunters Vivian</t>
  </si>
  <si>
    <t>Golden Worker Incredible Mylo</t>
  </si>
  <si>
    <t>Chesscurl Bright Pearl</t>
  </si>
  <si>
    <t>Crannfieldlanes Amira</t>
  </si>
  <si>
    <t>Nandi vom alten Trappisten Kloster</t>
  </si>
  <si>
    <t>Hollygreen's Cardamon Dream</t>
  </si>
  <si>
    <t>Flemi the diligent red Hunter</t>
  </si>
  <si>
    <t>Black Attitude Arino</t>
  </si>
  <si>
    <t>Menja vom alten Trappisten Kloster</t>
  </si>
  <si>
    <t>Zwischen Platz 3 und 4 fand ein Stechen statt</t>
  </si>
  <si>
    <t>Himmert</t>
  </si>
  <si>
    <t>Mai</t>
  </si>
  <si>
    <t>Frohne</t>
  </si>
  <si>
    <t>Fünfzig</t>
  </si>
  <si>
    <t>Huygens</t>
  </si>
  <si>
    <t>Werner</t>
  </si>
  <si>
    <t>Bundey</t>
  </si>
  <si>
    <t>Huntemann</t>
  </si>
  <si>
    <t>Pfister</t>
  </si>
  <si>
    <t>Rodeck</t>
  </si>
  <si>
    <t>Schlitt</t>
  </si>
  <si>
    <t>Janorschke-Weber</t>
  </si>
  <si>
    <t>Börgmann</t>
  </si>
  <si>
    <t>Eversberg</t>
  </si>
  <si>
    <t>Achelpöhler</t>
  </si>
  <si>
    <t>Marz</t>
  </si>
  <si>
    <t>Hajooze</t>
  </si>
  <si>
    <t>Tomaszek</t>
  </si>
  <si>
    <t>Koch</t>
  </si>
  <si>
    <t>Geppert</t>
  </si>
  <si>
    <t>Brinkmann</t>
  </si>
  <si>
    <t>Bartsch</t>
  </si>
  <si>
    <t>Ströthoff</t>
  </si>
  <si>
    <t>Block</t>
  </si>
  <si>
    <t>Kesselring</t>
  </si>
  <si>
    <t>Kohmer</t>
  </si>
  <si>
    <t>Watterott</t>
  </si>
  <si>
    <t>Kulpe</t>
  </si>
  <si>
    <t>Hankel</t>
  </si>
  <si>
    <t>Kromat</t>
  </si>
  <si>
    <t>Kockler</t>
  </si>
  <si>
    <t>Benner</t>
  </si>
  <si>
    <t>Kimmel</t>
  </si>
  <si>
    <t>Ariane</t>
  </si>
  <si>
    <t>Björn</t>
  </si>
  <si>
    <t>Gregory</t>
  </si>
  <si>
    <t>Anke</t>
  </si>
  <si>
    <t>Christiane</t>
  </si>
  <si>
    <t>Indra</t>
  </si>
  <si>
    <t>Anne</t>
  </si>
  <si>
    <t>Bärbel</t>
  </si>
  <si>
    <t>Sarah</t>
  </si>
  <si>
    <t>Caroline</t>
  </si>
  <si>
    <t>Gaby</t>
  </si>
  <si>
    <t>Bettina</t>
  </si>
  <si>
    <t>Wilma</t>
  </si>
  <si>
    <t>Albert</t>
  </si>
  <si>
    <t>Dagmar</t>
  </si>
  <si>
    <t>Meike Dorothea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</si>
</sst>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6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19">
    <xf numFmtId="0" fontId="0" fillId="0" borderId="0" xfId="0"/>
    <xf numFmtId="0" fontId="3" fillId="2" borderId="1" xfId="3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2" borderId="3" xfId="3" applyFont="1" applyFill="1" applyBorder="1" applyAlignment="1" applyProtection="1">
      <alignment horizontal="left"/>
      <protection locked="0"/>
    </xf>
    <xf numFmtId="0" fontId="3" fillId="2" borderId="3" xfId="3" applyFont="1" applyFill="1" applyBorder="1" applyAlignment="1" applyProtection="1">
      <alignment horizontal="center"/>
      <protection locked="0"/>
    </xf>
    <xf numFmtId="0" fontId="5" fillId="2" borderId="3" xfId="3" applyFont="1" applyFill="1" applyBorder="1" applyAlignment="1" applyProtection="1">
      <alignment horizontal="center"/>
      <protection locked="0"/>
    </xf>
    <xf numFmtId="0" fontId="3" fillId="2" borderId="4" xfId="3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Alignment="1"/>
    <xf numFmtId="0" fontId="6" fillId="0" borderId="0" xfId="2" applyFont="1"/>
    <xf numFmtId="0" fontId="3" fillId="2" borderId="5" xfId="3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2" borderId="7" xfId="3" applyFont="1" applyFill="1" applyBorder="1" applyAlignment="1" applyProtection="1">
      <alignment horizontal="center"/>
      <protection locked="0"/>
    </xf>
    <xf numFmtId="0" fontId="3" fillId="2" borderId="8" xfId="3" applyFont="1" applyFill="1" applyBorder="1" applyAlignment="1" applyProtection="1">
      <alignment horizontal="left"/>
      <protection locked="0"/>
    </xf>
    <xf numFmtId="0" fontId="7" fillId="2" borderId="8" xfId="3" applyFont="1" applyFill="1" applyBorder="1" applyAlignment="1" applyProtection="1">
      <alignment horizontal="center"/>
      <protection locked="0"/>
    </xf>
    <xf numFmtId="0" fontId="3" fillId="2" borderId="8" xfId="3" applyFont="1" applyFill="1" applyBorder="1" applyAlignment="1" applyProtection="1">
      <alignment horizontal="center"/>
      <protection locked="0"/>
    </xf>
    <xf numFmtId="0" fontId="8" fillId="2" borderId="8" xfId="3" applyFont="1" applyFill="1" applyBorder="1" applyAlignment="1" applyProtection="1">
      <alignment horizontal="center"/>
      <protection locked="0"/>
    </xf>
    <xf numFmtId="0" fontId="7" fillId="2" borderId="9" xfId="3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/>
    <xf numFmtId="0" fontId="9" fillId="0" borderId="0" xfId="3" applyFont="1" applyFill="1" applyBorder="1" applyAlignment="1">
      <alignment vertical="center"/>
    </xf>
    <xf numFmtId="0" fontId="11" fillId="2" borderId="11" xfId="3" applyFont="1" applyFill="1" applyBorder="1" applyAlignment="1" applyProtection="1">
      <alignment horizontal="center" vertical="center"/>
      <protection locked="0"/>
    </xf>
    <xf numFmtId="0" fontId="3" fillId="2" borderId="11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>
      <alignment vertical="center"/>
    </xf>
    <xf numFmtId="0" fontId="13" fillId="4" borderId="12" xfId="3" applyFont="1" applyFill="1" applyBorder="1" applyAlignment="1">
      <alignment horizontal="center"/>
    </xf>
    <xf numFmtId="0" fontId="15" fillId="0" borderId="0" xfId="2" applyFont="1" applyFill="1"/>
    <xf numFmtId="0" fontId="13" fillId="0" borderId="12" xfId="3" applyFont="1" applyFill="1" applyBorder="1" applyAlignment="1">
      <alignment horizontal="center"/>
    </xf>
    <xf numFmtId="0" fontId="13" fillId="4" borderId="13" xfId="3" applyFont="1" applyFill="1" applyBorder="1" applyAlignment="1">
      <alignment horizontal="center"/>
    </xf>
    <xf numFmtId="0" fontId="13" fillId="4" borderId="14" xfId="3" applyFont="1" applyFill="1" applyBorder="1" applyAlignment="1">
      <alignment horizontal="center"/>
    </xf>
    <xf numFmtId="0" fontId="13" fillId="4" borderId="14" xfId="3" applyFont="1" applyFill="1" applyBorder="1"/>
    <xf numFmtId="0" fontId="14" fillId="4" borderId="14" xfId="3" applyFont="1" applyFill="1" applyBorder="1" applyAlignment="1" applyProtection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4" xfId="3" applyFont="1" applyFill="1" applyBorder="1" applyAlignment="1">
      <alignment horizontal="center"/>
    </xf>
    <xf numFmtId="0" fontId="8" fillId="4" borderId="14" xfId="3" applyFont="1" applyFill="1" applyBorder="1" applyAlignment="1" applyProtection="1">
      <alignment horizontal="center"/>
    </xf>
    <xf numFmtId="0" fontId="7" fillId="4" borderId="12" xfId="3" applyFont="1" applyFill="1" applyBorder="1" applyAlignment="1">
      <alignment horizontal="center"/>
    </xf>
    <xf numFmtId="0" fontId="6" fillId="0" borderId="0" xfId="2" applyFont="1" applyFill="1"/>
    <xf numFmtId="0" fontId="7" fillId="0" borderId="13" xfId="3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/>
    </xf>
    <xf numFmtId="0" fontId="8" fillId="0" borderId="14" xfId="3" applyFont="1" applyFill="1" applyBorder="1" applyAlignment="1" applyProtection="1">
      <alignment horizontal="center"/>
    </xf>
    <xf numFmtId="0" fontId="7" fillId="0" borderId="12" xfId="3" applyFont="1" applyFill="1" applyBorder="1" applyAlignment="1">
      <alignment horizontal="center"/>
    </xf>
    <xf numFmtId="9" fontId="14" fillId="4" borderId="16" xfId="1" applyNumberFormat="1" applyFont="1" applyFill="1" applyBorder="1" applyAlignment="1" applyProtection="1">
      <alignment horizontal="center"/>
    </xf>
    <xf numFmtId="9" fontId="14" fillId="0" borderId="16" xfId="1" applyNumberFormat="1" applyFont="1" applyFill="1" applyBorder="1" applyAlignment="1" applyProtection="1">
      <alignment horizontal="center"/>
    </xf>
    <xf numFmtId="9" fontId="8" fillId="0" borderId="16" xfId="1" applyNumberFormat="1" applyFont="1" applyFill="1" applyBorder="1" applyAlignment="1" applyProtection="1">
      <alignment horizontal="center"/>
    </xf>
    <xf numFmtId="0" fontId="13" fillId="0" borderId="15" xfId="3" applyFont="1" applyFill="1" applyBorder="1" applyAlignment="1">
      <alignment horizontal="center"/>
    </xf>
    <xf numFmtId="0" fontId="13" fillId="0" borderId="16" xfId="3" applyFont="1" applyFill="1" applyBorder="1" applyAlignment="1">
      <alignment horizontal="center"/>
    </xf>
    <xf numFmtId="0" fontId="13" fillId="0" borderId="16" xfId="3" applyFont="1" applyFill="1" applyBorder="1"/>
    <xf numFmtId="0" fontId="14" fillId="0" borderId="16" xfId="3" applyFont="1" applyFill="1" applyBorder="1" applyAlignment="1" applyProtection="1">
      <alignment horizontal="center"/>
    </xf>
    <xf numFmtId="0" fontId="16" fillId="0" borderId="0" xfId="2" applyFont="1"/>
    <xf numFmtId="0" fontId="3" fillId="2" borderId="0" xfId="0" applyNumberFormat="1" applyFont="1" applyFill="1" applyBorder="1" applyAlignment="1" applyProtection="1">
      <alignment vertical="top"/>
    </xf>
    <xf numFmtId="0" fontId="8" fillId="5" borderId="14" xfId="3" applyFont="1" applyFill="1" applyBorder="1" applyAlignment="1" applyProtection="1">
      <alignment horizontal="center"/>
    </xf>
    <xf numFmtId="0" fontId="7" fillId="5" borderId="13" xfId="3" applyFont="1" applyFill="1" applyBorder="1" applyAlignment="1">
      <alignment horizontal="center"/>
    </xf>
    <xf numFmtId="0" fontId="7" fillId="5" borderId="14" xfId="3" applyFont="1" applyFill="1" applyBorder="1" applyAlignment="1">
      <alignment horizontal="center"/>
    </xf>
    <xf numFmtId="9" fontId="8" fillId="5" borderId="16" xfId="1" applyNumberFormat="1" applyFont="1" applyFill="1" applyBorder="1" applyAlignment="1" applyProtection="1">
      <alignment horizontal="center"/>
    </xf>
    <xf numFmtId="0" fontId="7" fillId="5" borderId="12" xfId="3" applyFont="1" applyFill="1" applyBorder="1" applyAlignment="1">
      <alignment horizontal="center"/>
    </xf>
    <xf numFmtId="0" fontId="7" fillId="6" borderId="13" xfId="3" applyFont="1" applyFill="1" applyBorder="1" applyAlignment="1">
      <alignment horizontal="center"/>
    </xf>
    <xf numFmtId="0" fontId="7" fillId="6" borderId="14" xfId="3" applyFont="1" applyFill="1" applyBorder="1" applyAlignment="1">
      <alignment horizontal="center"/>
    </xf>
    <xf numFmtId="0" fontId="8" fillId="6" borderId="14" xfId="3" applyFont="1" applyFill="1" applyBorder="1" applyAlignment="1" applyProtection="1">
      <alignment horizontal="center"/>
    </xf>
    <xf numFmtId="9" fontId="8" fillId="6" borderId="16" xfId="1" applyNumberFormat="1" applyFont="1" applyFill="1" applyBorder="1" applyAlignment="1" applyProtection="1">
      <alignment horizontal="center"/>
    </xf>
    <xf numFmtId="0" fontId="7" fillId="6" borderId="12" xfId="3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13" fillId="4" borderId="25" xfId="3" applyFont="1" applyFill="1" applyBorder="1"/>
    <xf numFmtId="0" fontId="13" fillId="0" borderId="27" xfId="3" applyFont="1" applyFill="1" applyBorder="1"/>
    <xf numFmtId="0" fontId="7" fillId="0" borderId="25" xfId="3" applyFont="1" applyFill="1" applyBorder="1"/>
    <xf numFmtId="0" fontId="7" fillId="6" borderId="25" xfId="3" applyFont="1" applyFill="1" applyBorder="1"/>
    <xf numFmtId="0" fontId="7" fillId="4" borderId="25" xfId="3" applyFont="1" applyFill="1" applyBorder="1"/>
    <xf numFmtId="0" fontId="7" fillId="5" borderId="25" xfId="3" applyFont="1" applyFill="1" applyBorder="1"/>
    <xf numFmtId="0" fontId="13" fillId="4" borderId="24" xfId="3" applyFont="1" applyFill="1" applyBorder="1" applyAlignment="1">
      <alignment horizontal="center"/>
    </xf>
    <xf numFmtId="0" fontId="13" fillId="4" borderId="31" xfId="3" applyFont="1" applyFill="1" applyBorder="1" applyAlignment="1">
      <alignment horizontal="center"/>
    </xf>
    <xf numFmtId="0" fontId="13" fillId="0" borderId="17" xfId="3" applyFont="1" applyFill="1" applyBorder="1" applyAlignment="1">
      <alignment horizontal="center"/>
    </xf>
    <xf numFmtId="0" fontId="13" fillId="4" borderId="28" xfId="3" applyFont="1" applyFill="1" applyBorder="1" applyAlignment="1" applyProtection="1">
      <alignment horizontal="center"/>
    </xf>
    <xf numFmtId="1" fontId="13" fillId="0" borderId="29" xfId="3" applyNumberFormat="1" applyFont="1" applyFill="1" applyBorder="1" applyAlignment="1" applyProtection="1">
      <alignment horizontal="center"/>
    </xf>
    <xf numFmtId="0" fontId="7" fillId="0" borderId="28" xfId="3" applyFont="1" applyFill="1" applyBorder="1" applyAlignment="1" applyProtection="1">
      <alignment horizontal="center"/>
    </xf>
    <xf numFmtId="0" fontId="7" fillId="6" borderId="28" xfId="3" applyFont="1" applyFill="1" applyBorder="1" applyAlignment="1" applyProtection="1">
      <alignment horizontal="center"/>
    </xf>
    <xf numFmtId="0" fontId="7" fillId="4" borderId="28" xfId="3" applyFont="1" applyFill="1" applyBorder="1" applyAlignment="1" applyProtection="1">
      <alignment horizontal="center"/>
    </xf>
    <xf numFmtId="0" fontId="7" fillId="5" borderId="28" xfId="3" applyFont="1" applyFill="1" applyBorder="1" applyAlignment="1" applyProtection="1">
      <alignment horizontal="center"/>
    </xf>
    <xf numFmtId="0" fontId="4" fillId="7" borderId="3" xfId="0" applyFont="1" applyFill="1" applyBorder="1" applyAlignment="1">
      <alignment horizontal="left"/>
    </xf>
    <xf numFmtId="0" fontId="3" fillId="8" borderId="3" xfId="3" applyFont="1" applyFill="1" applyBorder="1" applyAlignment="1" applyProtection="1">
      <alignment horizontal="left"/>
      <protection locked="0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wrapText="1"/>
    </xf>
    <xf numFmtId="0" fontId="3" fillId="8" borderId="8" xfId="3" applyFont="1" applyFill="1" applyBorder="1" applyAlignment="1" applyProtection="1">
      <alignment horizontal="left"/>
      <protection locked="0"/>
    </xf>
    <xf numFmtId="0" fontId="6" fillId="8" borderId="3" xfId="2" applyFont="1" applyFill="1" applyBorder="1"/>
    <xf numFmtId="0" fontId="6" fillId="8" borderId="0" xfId="2" applyFont="1" applyFill="1" applyBorder="1"/>
    <xf numFmtId="0" fontId="3" fillId="2" borderId="32" xfId="3" applyFont="1" applyFill="1" applyBorder="1" applyAlignment="1" applyProtection="1">
      <alignment horizontal="left"/>
      <protection locked="0"/>
    </xf>
    <xf numFmtId="0" fontId="4" fillId="3" borderId="3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8" borderId="8" xfId="2" applyFont="1" applyFill="1" applyBorder="1"/>
    <xf numFmtId="0" fontId="3" fillId="2" borderId="11" xfId="3" applyFont="1" applyFill="1" applyBorder="1" applyAlignment="1" applyProtection="1">
      <alignment horizontal="center" vertical="center"/>
      <protection locked="0"/>
    </xf>
    <xf numFmtId="0" fontId="10" fillId="2" borderId="22" xfId="3" applyFont="1" applyFill="1" applyBorder="1" applyAlignment="1" applyProtection="1">
      <alignment horizontal="center" vertical="center" wrapText="1"/>
      <protection locked="0"/>
    </xf>
    <xf numFmtId="0" fontId="1" fillId="2" borderId="23" xfId="3" applyFont="1" applyFill="1" applyBorder="1" applyAlignment="1" applyProtection="1">
      <alignment horizontal="center" vertical="center" wrapText="1"/>
      <protection locked="0"/>
    </xf>
    <xf numFmtId="0" fontId="3" fillId="2" borderId="22" xfId="3" applyFont="1" applyFill="1" applyBorder="1" applyAlignment="1" applyProtection="1">
      <alignment horizontal="center" vertical="center"/>
      <protection locked="0"/>
    </xf>
    <xf numFmtId="0" fontId="7" fillId="2" borderId="23" xfId="3" applyFont="1" applyFill="1" applyBorder="1" applyAlignment="1" applyProtection="1">
      <alignment horizontal="center" vertical="center"/>
      <protection locked="0"/>
    </xf>
    <xf numFmtId="0" fontId="3" fillId="2" borderId="11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3" fillId="2" borderId="10" xfId="3" applyFont="1" applyFill="1" applyBorder="1" applyAlignment="1" applyProtection="1">
      <alignment horizontal="center" vertical="center"/>
      <protection locked="0"/>
    </xf>
    <xf numFmtId="0" fontId="3" fillId="2" borderId="22" xfId="3" applyFont="1" applyFill="1" applyBorder="1" applyAlignment="1" applyProtection="1">
      <alignment horizontal="center" vertical="center" wrapText="1"/>
      <protection locked="0"/>
    </xf>
    <xf numFmtId="0" fontId="3" fillId="2" borderId="23" xfId="3" applyFont="1" applyFill="1" applyBorder="1" applyAlignment="1" applyProtection="1">
      <alignment horizontal="center" vertical="center" wrapText="1"/>
      <protection locked="0"/>
    </xf>
    <xf numFmtId="0" fontId="1" fillId="5" borderId="13" xfId="3" applyFont="1" applyFill="1" applyBorder="1" applyAlignment="1">
      <alignment horizontal="center"/>
    </xf>
    <xf numFmtId="0" fontId="1" fillId="0" borderId="14" xfId="3" applyFont="1" applyFill="1" applyBorder="1"/>
    <xf numFmtId="0" fontId="1" fillId="6" borderId="14" xfId="3" applyFont="1" applyFill="1" applyBorder="1"/>
    <xf numFmtId="0" fontId="1" fillId="4" borderId="14" xfId="3" applyFont="1" applyFill="1" applyBorder="1"/>
    <xf numFmtId="0" fontId="1" fillId="5" borderId="14" xfId="3" applyFont="1" applyFill="1" applyBorder="1"/>
    <xf numFmtId="0" fontId="7" fillId="5" borderId="19" xfId="3" applyFont="1" applyFill="1" applyBorder="1" applyAlignment="1">
      <alignment horizontal="center"/>
    </xf>
    <xf numFmtId="0" fontId="7" fillId="5" borderId="18" xfId="3" applyFont="1" applyFill="1" applyBorder="1" applyAlignment="1">
      <alignment horizontal="center"/>
    </xf>
    <xf numFmtId="0" fontId="1" fillId="5" borderId="18" xfId="3" applyFont="1" applyFill="1" applyBorder="1"/>
    <xf numFmtId="0" fontId="7" fillId="5" borderId="26" xfId="3" applyFont="1" applyFill="1" applyBorder="1"/>
    <xf numFmtId="0" fontId="1" fillId="5" borderId="19" xfId="3" applyFont="1" applyFill="1" applyBorder="1" applyAlignment="1">
      <alignment horizontal="center"/>
    </xf>
    <xf numFmtId="0" fontId="1" fillId="5" borderId="21" xfId="3" applyFont="1" applyFill="1" applyBorder="1" applyAlignment="1">
      <alignment horizontal="center"/>
    </xf>
    <xf numFmtId="0" fontId="7" fillId="5" borderId="21" xfId="3" applyFont="1" applyFill="1" applyBorder="1" applyAlignment="1">
      <alignment horizontal="center"/>
    </xf>
    <xf numFmtId="0" fontId="7" fillId="5" borderId="30" xfId="3" applyFont="1" applyFill="1" applyBorder="1" applyAlignment="1" applyProtection="1">
      <alignment horizontal="center"/>
    </xf>
    <xf numFmtId="0" fontId="8" fillId="5" borderId="18" xfId="3" applyFont="1" applyFill="1" applyBorder="1" applyAlignment="1" applyProtection="1">
      <alignment horizontal="center"/>
    </xf>
    <xf numFmtId="9" fontId="8" fillId="5" borderId="20" xfId="1" applyNumberFormat="1" applyFont="1" applyFill="1" applyBorder="1" applyAlignment="1" applyProtection="1">
      <alignment horizontal="center"/>
    </xf>
    <xf numFmtId="0" fontId="1" fillId="5" borderId="13" xfId="3" applyFont="1" applyFill="1" applyBorder="1" applyAlignment="1">
      <alignment horizontal="left"/>
    </xf>
    <xf numFmtId="0" fontId="1" fillId="5" borderId="19" xfId="3" applyFont="1" applyFill="1" applyBorder="1" applyAlignment="1">
      <alignment horizontal="left"/>
    </xf>
    <xf numFmtId="0" fontId="1" fillId="0" borderId="13" xfId="3" applyFont="1" applyFill="1" applyBorder="1" applyAlignment="1">
      <alignment horizontal="center"/>
    </xf>
    <xf numFmtId="0" fontId="1" fillId="6" borderId="13" xfId="3" applyFont="1" applyFill="1" applyBorder="1" applyAlignment="1">
      <alignment horizontal="center"/>
    </xf>
    <xf numFmtId="0" fontId="18" fillId="0" borderId="0" xfId="2" applyFont="1"/>
  </cellXfs>
  <cellStyles count="4">
    <cellStyle name="Prozent" xfId="1" builtinId="5"/>
    <cellStyle name="Standard" xfId="0" builtinId="0"/>
    <cellStyle name="Standard_Ergebnisse-2005-WWW" xfId="2"/>
    <cellStyle name="Standard_Siegerklasse" xfId="3"/>
  </cellStyles>
  <dxfs count="0"/>
  <tableStyles count="0" defaultTableStyle="TableStyleMedium2" defaultPivotStyle="PivotStyleLight16"/>
  <colors>
    <mruColors>
      <color rgb="FFFFCC99"/>
      <color rgb="FFFFFF99"/>
      <color rgb="FFCCFFCC"/>
      <color rgb="FF99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view="pageBreakPreview" zoomScale="90" zoomScaleNormal="86" workbookViewId="0">
      <pane ySplit="5" topLeftCell="A6" activePane="bottomLeft" state="frozen"/>
      <selection activeCell="G17" sqref="G17"/>
      <selection pane="bottomLeft" activeCell="E3" sqref="E3"/>
    </sheetView>
  </sheetViews>
  <sheetFormatPr baseColWidth="10" defaultColWidth="14.85546875" defaultRowHeight="19.5" customHeight="1" x14ac:dyDescent="0.2"/>
  <cols>
    <col min="1" max="1" width="3.7109375" style="9" customWidth="1"/>
    <col min="2" max="2" width="3.5703125" style="9" customWidth="1"/>
    <col min="3" max="3" width="17.5703125" style="9" bestFit="1" customWidth="1"/>
    <col min="4" max="4" width="14.7109375" style="9" bestFit="1" customWidth="1"/>
    <col min="5" max="5" width="35.42578125" style="9" bestFit="1" customWidth="1"/>
    <col min="6" max="6" width="6.5703125" style="9" customWidth="1"/>
    <col min="7" max="15" width="6.7109375" style="9" customWidth="1"/>
    <col min="16" max="16" width="9.42578125" style="9" customWidth="1"/>
    <col min="17" max="17" width="5.42578125" style="9" bestFit="1" customWidth="1"/>
    <col min="18" max="18" width="8" style="9" customWidth="1"/>
    <col min="19" max="19" width="13.5703125" style="9" bestFit="1" customWidth="1"/>
    <col min="20" max="20" width="6.28515625" style="9" customWidth="1"/>
    <col min="21" max="16384" width="14.85546875" style="9"/>
  </cols>
  <sheetData>
    <row r="1" spans="1:36" ht="24" customHeight="1" x14ac:dyDescent="0.2">
      <c r="A1" s="1" t="s">
        <v>130</v>
      </c>
      <c r="B1" s="2"/>
      <c r="C1" s="3"/>
      <c r="D1" s="3"/>
      <c r="E1" s="77"/>
      <c r="F1" s="4" t="s">
        <v>98</v>
      </c>
      <c r="G1" s="82"/>
      <c r="H1" s="78" t="s">
        <v>132</v>
      </c>
      <c r="I1" s="78"/>
      <c r="J1" s="78"/>
      <c r="K1" s="82"/>
      <c r="L1" s="78"/>
      <c r="M1" s="78" t="s">
        <v>135</v>
      </c>
      <c r="N1" s="4"/>
      <c r="O1" s="5"/>
      <c r="P1" s="5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4" customHeight="1" x14ac:dyDescent="0.2">
      <c r="A2" s="10" t="s">
        <v>137</v>
      </c>
      <c r="B2" s="11"/>
      <c r="C2" s="12"/>
      <c r="D2" s="12"/>
      <c r="E2" s="48"/>
      <c r="F2" s="60"/>
      <c r="G2" s="83"/>
      <c r="H2" s="79" t="s">
        <v>133</v>
      </c>
      <c r="I2" s="80"/>
      <c r="J2" s="80"/>
      <c r="K2" s="83"/>
      <c r="L2" s="79"/>
      <c r="M2" s="79" t="s">
        <v>136</v>
      </c>
      <c r="N2" s="61"/>
      <c r="O2" s="61"/>
      <c r="P2" s="61"/>
      <c r="Q2" s="61"/>
      <c r="R2" s="61"/>
      <c r="S2" s="61"/>
      <c r="T2" s="13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4" customHeight="1" thickBot="1" x14ac:dyDescent="0.25">
      <c r="A3" s="84" t="s">
        <v>46</v>
      </c>
      <c r="B3" s="85"/>
      <c r="C3" s="86"/>
      <c r="D3" s="86"/>
      <c r="E3" s="87"/>
      <c r="F3" s="14"/>
      <c r="G3" s="88"/>
      <c r="H3" s="81" t="s">
        <v>134</v>
      </c>
      <c r="I3" s="81"/>
      <c r="J3" s="81"/>
      <c r="K3" s="88"/>
      <c r="L3" s="81"/>
      <c r="M3" s="14"/>
      <c r="N3" s="14"/>
      <c r="O3" s="15"/>
      <c r="P3" s="16"/>
      <c r="Q3" s="17"/>
      <c r="R3" s="17"/>
      <c r="S3" s="17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6" ht="19.5" customHeight="1" thickBot="1" x14ac:dyDescent="0.25">
      <c r="A4" s="92" t="s">
        <v>7</v>
      </c>
      <c r="B4" s="96"/>
      <c r="C4" s="96"/>
      <c r="D4" s="96"/>
      <c r="E4" s="96"/>
      <c r="F4" s="94" t="s">
        <v>8</v>
      </c>
      <c r="G4" s="94"/>
      <c r="H4" s="94"/>
      <c r="I4" s="94"/>
      <c r="J4" s="94"/>
      <c r="K4" s="94"/>
      <c r="L4" s="94"/>
      <c r="M4" s="94"/>
      <c r="N4" s="94"/>
      <c r="O4" s="95"/>
      <c r="P4" s="95"/>
      <c r="Q4" s="95"/>
      <c r="R4" s="95"/>
      <c r="S4" s="95"/>
      <c r="T4" s="95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ht="26.25" thickBot="1" x14ac:dyDescent="0.25">
      <c r="A5" s="90" t="s">
        <v>9</v>
      </c>
      <c r="B5" s="91"/>
      <c r="C5" s="92" t="s">
        <v>10</v>
      </c>
      <c r="D5" s="93"/>
      <c r="E5" s="89" t="s">
        <v>11</v>
      </c>
      <c r="F5" s="97" t="s">
        <v>103</v>
      </c>
      <c r="G5" s="98"/>
      <c r="H5" s="97" t="s">
        <v>99</v>
      </c>
      <c r="I5" s="98"/>
      <c r="J5" s="97" t="s">
        <v>100</v>
      </c>
      <c r="K5" s="98"/>
      <c r="L5" s="97" t="s">
        <v>101</v>
      </c>
      <c r="M5" s="98"/>
      <c r="N5" s="97" t="s">
        <v>102</v>
      </c>
      <c r="O5" s="98"/>
      <c r="P5" s="21" t="s">
        <v>12</v>
      </c>
      <c r="Q5" s="89" t="s">
        <v>13</v>
      </c>
      <c r="R5" s="22" t="s">
        <v>14</v>
      </c>
      <c r="S5" s="89" t="s">
        <v>15</v>
      </c>
      <c r="T5" s="89" t="s">
        <v>16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6" s="25" customFormat="1" ht="19.5" customHeight="1" x14ac:dyDescent="0.25">
      <c r="A6" s="27" t="s">
        <v>34</v>
      </c>
      <c r="B6" s="28">
        <v>11</v>
      </c>
      <c r="C6" s="29" t="s">
        <v>295</v>
      </c>
      <c r="D6" s="29" t="s">
        <v>4</v>
      </c>
      <c r="E6" s="62" t="s">
        <v>254</v>
      </c>
      <c r="F6" s="68">
        <v>10</v>
      </c>
      <c r="G6" s="69">
        <v>10</v>
      </c>
      <c r="H6" s="68">
        <v>10</v>
      </c>
      <c r="I6" s="69">
        <v>10</v>
      </c>
      <c r="J6" s="68">
        <v>9</v>
      </c>
      <c r="K6" s="69">
        <v>10</v>
      </c>
      <c r="L6" s="68">
        <v>9</v>
      </c>
      <c r="M6" s="69">
        <v>10</v>
      </c>
      <c r="N6" s="68">
        <v>10</v>
      </c>
      <c r="O6" s="69">
        <v>10</v>
      </c>
      <c r="P6" s="71">
        <f t="shared" ref="P6:P42" si="0">SUM(F6:O6)</f>
        <v>98</v>
      </c>
      <c r="Q6" s="30">
        <f t="shared" ref="Q6:Q49" si="1">COUNTIF(F6:O6,0)</f>
        <v>0</v>
      </c>
      <c r="R6" s="40">
        <f>ROUND(IF(ISNUMBER(F6),P6/(COUNTA(F6:O6)*10),""),2)</f>
        <v>0.98</v>
      </c>
      <c r="S6" s="30" t="str">
        <f t="shared" ref="S6:S42" si="2">IF(ISNUMBER(F6),IF(Q6&gt;0,"n.B",IF(R6&lt;51%,"n.B.",IF(R6&lt;65%,"bestanden",IF(R6&lt;81%,"gut",IF(R6&lt;91%,"sehr gut","vorzüglich"))))),"")</f>
        <v>vorzüglich</v>
      </c>
      <c r="T6" s="24">
        <f>IF(ISNUMBER(F6),IF(Q6&gt;0,"",RANK(P6,$P$6:$P$35)),"")</f>
        <v>1</v>
      </c>
    </row>
    <row r="7" spans="1:36" s="25" customFormat="1" ht="19.5" customHeight="1" x14ac:dyDescent="0.25">
      <c r="A7" s="43" t="s">
        <v>34</v>
      </c>
      <c r="B7" s="44">
        <v>49</v>
      </c>
      <c r="C7" s="45" t="s">
        <v>296</v>
      </c>
      <c r="D7" s="45" t="s">
        <v>90</v>
      </c>
      <c r="E7" s="63" t="s">
        <v>255</v>
      </c>
      <c r="F7" s="43">
        <v>10</v>
      </c>
      <c r="G7" s="70">
        <v>10</v>
      </c>
      <c r="H7" s="43">
        <v>10</v>
      </c>
      <c r="I7" s="70">
        <v>10</v>
      </c>
      <c r="J7" s="43">
        <v>7</v>
      </c>
      <c r="K7" s="70">
        <v>9</v>
      </c>
      <c r="L7" s="43">
        <v>10</v>
      </c>
      <c r="M7" s="70">
        <v>10</v>
      </c>
      <c r="N7" s="43">
        <v>9</v>
      </c>
      <c r="O7" s="70">
        <v>9</v>
      </c>
      <c r="P7" s="72">
        <f t="shared" si="0"/>
        <v>94</v>
      </c>
      <c r="Q7" s="46">
        <f t="shared" si="1"/>
        <v>0</v>
      </c>
      <c r="R7" s="41">
        <f>ROUND(IF(ISNUMBER(F7),P7/(COUNTA(F7:O7)*10),""),2)</f>
        <v>0.94</v>
      </c>
      <c r="S7" s="46" t="str">
        <f t="shared" si="2"/>
        <v>vorzüglich</v>
      </c>
      <c r="T7" s="26">
        <f>IF(ISNUMBER(F7),IF(Q7&gt;0,"",RANK(P7,$P$6:$P$35)),"")</f>
        <v>2</v>
      </c>
    </row>
    <row r="8" spans="1:36" s="25" customFormat="1" ht="19.5" customHeight="1" x14ac:dyDescent="0.25">
      <c r="A8" s="27" t="s">
        <v>34</v>
      </c>
      <c r="B8" s="28">
        <v>44</v>
      </c>
      <c r="C8" s="29" t="s">
        <v>115</v>
      </c>
      <c r="D8" s="29" t="s">
        <v>49</v>
      </c>
      <c r="E8" s="62" t="s">
        <v>116</v>
      </c>
      <c r="F8" s="27">
        <v>7</v>
      </c>
      <c r="G8" s="24">
        <v>10</v>
      </c>
      <c r="H8" s="27">
        <v>10</v>
      </c>
      <c r="I8" s="24">
        <v>6</v>
      </c>
      <c r="J8" s="27">
        <v>8</v>
      </c>
      <c r="K8" s="24">
        <v>9</v>
      </c>
      <c r="L8" s="27">
        <v>10</v>
      </c>
      <c r="M8" s="24">
        <v>10</v>
      </c>
      <c r="N8" s="27">
        <v>10</v>
      </c>
      <c r="O8" s="24">
        <v>10</v>
      </c>
      <c r="P8" s="71">
        <f t="shared" si="0"/>
        <v>90</v>
      </c>
      <c r="Q8" s="30">
        <f t="shared" si="1"/>
        <v>0</v>
      </c>
      <c r="R8" s="40">
        <f>ROUND(IF(ISNUMBER(F8),P8/(COUNTA(F8:O8)*10),""),2)</f>
        <v>0.9</v>
      </c>
      <c r="S8" s="30" t="str">
        <f t="shared" si="2"/>
        <v>sehr gut</v>
      </c>
      <c r="T8" s="24">
        <f>IF(ISNUMBER(F8),IF(Q8&gt;0,"",RANK(P8,$P$6:$P$35)),"")</f>
        <v>3</v>
      </c>
    </row>
    <row r="9" spans="1:36" s="35" customFormat="1" ht="19.5" customHeight="1" x14ac:dyDescent="0.2">
      <c r="A9" s="116" t="s">
        <v>34</v>
      </c>
      <c r="B9" s="37">
        <v>16</v>
      </c>
      <c r="C9" s="100" t="s">
        <v>297</v>
      </c>
      <c r="D9" s="100" t="s">
        <v>328</v>
      </c>
      <c r="E9" s="64" t="s">
        <v>256</v>
      </c>
      <c r="F9" s="36">
        <v>10</v>
      </c>
      <c r="G9" s="39">
        <v>10</v>
      </c>
      <c r="H9" s="36">
        <v>10</v>
      </c>
      <c r="I9" s="39">
        <v>6</v>
      </c>
      <c r="J9" s="36">
        <v>8</v>
      </c>
      <c r="K9" s="39">
        <v>10</v>
      </c>
      <c r="L9" s="36">
        <v>9</v>
      </c>
      <c r="M9" s="39">
        <v>9</v>
      </c>
      <c r="N9" s="36">
        <v>9</v>
      </c>
      <c r="O9" s="39">
        <v>9</v>
      </c>
      <c r="P9" s="73">
        <f t="shared" si="0"/>
        <v>90</v>
      </c>
      <c r="Q9" s="38">
        <f t="shared" si="1"/>
        <v>0</v>
      </c>
      <c r="R9" s="42">
        <f>ROUND(IF(ISNUMBER(F9),P9/(COUNTA(F9:O9)*10),""),2)</f>
        <v>0.9</v>
      </c>
      <c r="S9" s="38" t="str">
        <f t="shared" si="2"/>
        <v>sehr gut</v>
      </c>
      <c r="T9" s="39">
        <f>IF(ISNUMBER(F9),IF(Q9&gt;0,"",RANK(P9,$P$6:$P$35)),"")+1</f>
        <v>4</v>
      </c>
    </row>
    <row r="10" spans="1:36" s="35" customFormat="1" ht="19.5" customHeight="1" x14ac:dyDescent="0.2">
      <c r="A10" s="117" t="s">
        <v>34</v>
      </c>
      <c r="B10" s="55">
        <v>12</v>
      </c>
      <c r="C10" s="101" t="s">
        <v>298</v>
      </c>
      <c r="D10" s="101" t="s">
        <v>329</v>
      </c>
      <c r="E10" s="65" t="s">
        <v>257</v>
      </c>
      <c r="F10" s="54">
        <v>10</v>
      </c>
      <c r="G10" s="58">
        <v>10</v>
      </c>
      <c r="H10" s="54">
        <v>10</v>
      </c>
      <c r="I10" s="58">
        <v>10</v>
      </c>
      <c r="J10" s="54">
        <v>6</v>
      </c>
      <c r="K10" s="58">
        <v>6</v>
      </c>
      <c r="L10" s="54">
        <v>9</v>
      </c>
      <c r="M10" s="58">
        <v>10</v>
      </c>
      <c r="N10" s="54">
        <v>8</v>
      </c>
      <c r="O10" s="58">
        <v>9</v>
      </c>
      <c r="P10" s="74">
        <f t="shared" si="0"/>
        <v>88</v>
      </c>
      <c r="Q10" s="56">
        <f t="shared" si="1"/>
        <v>0</v>
      </c>
      <c r="R10" s="57">
        <f>ROUND(IF(ISNUMBER(F10),P10/(COUNTA(F10:O10)*10),""),2)</f>
        <v>0.88</v>
      </c>
      <c r="S10" s="56" t="str">
        <f t="shared" si="2"/>
        <v>sehr gut</v>
      </c>
      <c r="T10" s="58">
        <f t="shared" ref="T9:T33" si="3">IF(ISNUMBER(F10),IF(Q10&gt;0,"",RANK(P10,$P$6:$P$35)),"")</f>
        <v>5</v>
      </c>
    </row>
    <row r="11" spans="1:36" s="35" customFormat="1" ht="19.5" customHeight="1" x14ac:dyDescent="0.2">
      <c r="A11" s="116" t="s">
        <v>34</v>
      </c>
      <c r="B11" s="37">
        <v>14</v>
      </c>
      <c r="C11" s="100" t="s">
        <v>299</v>
      </c>
      <c r="D11" s="100" t="s">
        <v>330</v>
      </c>
      <c r="E11" s="64" t="s">
        <v>258</v>
      </c>
      <c r="F11" s="36">
        <v>9</v>
      </c>
      <c r="G11" s="39">
        <v>9</v>
      </c>
      <c r="H11" s="36">
        <v>8</v>
      </c>
      <c r="I11" s="39">
        <v>10</v>
      </c>
      <c r="J11" s="36">
        <v>7</v>
      </c>
      <c r="K11" s="39">
        <v>10</v>
      </c>
      <c r="L11" s="36">
        <v>5</v>
      </c>
      <c r="M11" s="39">
        <v>9</v>
      </c>
      <c r="N11" s="36">
        <v>10</v>
      </c>
      <c r="O11" s="39">
        <v>10</v>
      </c>
      <c r="P11" s="73">
        <f t="shared" si="0"/>
        <v>87</v>
      </c>
      <c r="Q11" s="38">
        <f t="shared" si="1"/>
        <v>0</v>
      </c>
      <c r="R11" s="42">
        <f t="shared" ref="R11:R42" si="4">ROUND(IF(ISNUMBER(F11),P11/(COUNTA(F11:O11)*10),""),2)</f>
        <v>0.87</v>
      </c>
      <c r="S11" s="38" t="str">
        <f t="shared" si="2"/>
        <v>sehr gut</v>
      </c>
      <c r="T11" s="39">
        <f t="shared" si="3"/>
        <v>6</v>
      </c>
    </row>
    <row r="12" spans="1:36" s="35" customFormat="1" ht="19.5" customHeight="1" x14ac:dyDescent="0.2">
      <c r="A12" s="117" t="s">
        <v>34</v>
      </c>
      <c r="B12" s="32">
        <v>40</v>
      </c>
      <c r="C12" s="102" t="s">
        <v>300</v>
      </c>
      <c r="D12" s="102" t="s">
        <v>331</v>
      </c>
      <c r="E12" s="66" t="s">
        <v>259</v>
      </c>
      <c r="F12" s="31">
        <v>8</v>
      </c>
      <c r="G12" s="34">
        <v>9</v>
      </c>
      <c r="H12" s="31">
        <v>9</v>
      </c>
      <c r="I12" s="34">
        <v>9</v>
      </c>
      <c r="J12" s="31">
        <v>10</v>
      </c>
      <c r="K12" s="34">
        <v>9</v>
      </c>
      <c r="L12" s="31">
        <v>5</v>
      </c>
      <c r="M12" s="34">
        <v>9</v>
      </c>
      <c r="N12" s="31">
        <v>9</v>
      </c>
      <c r="O12" s="34">
        <v>10</v>
      </c>
      <c r="P12" s="75">
        <f t="shared" si="0"/>
        <v>87</v>
      </c>
      <c r="Q12" s="33">
        <f t="shared" si="1"/>
        <v>0</v>
      </c>
      <c r="R12" s="57">
        <f t="shared" si="4"/>
        <v>0.87</v>
      </c>
      <c r="S12" s="33" t="str">
        <f t="shared" si="2"/>
        <v>sehr gut</v>
      </c>
      <c r="T12" s="58">
        <f t="shared" si="3"/>
        <v>6</v>
      </c>
    </row>
    <row r="13" spans="1:36" s="35" customFormat="1" ht="19.5" customHeight="1" x14ac:dyDescent="0.2">
      <c r="A13" s="116" t="s">
        <v>34</v>
      </c>
      <c r="B13" s="37">
        <v>41</v>
      </c>
      <c r="C13" s="100" t="s">
        <v>301</v>
      </c>
      <c r="D13" s="100" t="s">
        <v>332</v>
      </c>
      <c r="E13" s="64" t="s">
        <v>260</v>
      </c>
      <c r="F13" s="36">
        <v>7</v>
      </c>
      <c r="G13" s="39">
        <v>9</v>
      </c>
      <c r="H13" s="36">
        <v>7</v>
      </c>
      <c r="I13" s="39">
        <v>10</v>
      </c>
      <c r="J13" s="36">
        <v>7</v>
      </c>
      <c r="K13" s="39">
        <v>9</v>
      </c>
      <c r="L13" s="36">
        <v>10</v>
      </c>
      <c r="M13" s="39">
        <v>10</v>
      </c>
      <c r="N13" s="36">
        <v>8</v>
      </c>
      <c r="O13" s="39">
        <v>10</v>
      </c>
      <c r="P13" s="73">
        <f t="shared" si="0"/>
        <v>87</v>
      </c>
      <c r="Q13" s="38">
        <f t="shared" si="1"/>
        <v>0</v>
      </c>
      <c r="R13" s="42">
        <f t="shared" si="4"/>
        <v>0.87</v>
      </c>
      <c r="S13" s="38" t="str">
        <f t="shared" si="2"/>
        <v>sehr gut</v>
      </c>
      <c r="T13" s="39">
        <f t="shared" si="3"/>
        <v>6</v>
      </c>
    </row>
    <row r="14" spans="1:36" s="35" customFormat="1" ht="19.5" customHeight="1" x14ac:dyDescent="0.2">
      <c r="A14" s="117" t="s">
        <v>34</v>
      </c>
      <c r="B14" s="32">
        <v>13</v>
      </c>
      <c r="C14" s="102" t="s">
        <v>86</v>
      </c>
      <c r="D14" s="102" t="s">
        <v>52</v>
      </c>
      <c r="E14" s="66" t="s">
        <v>261</v>
      </c>
      <c r="F14" s="31">
        <v>9</v>
      </c>
      <c r="G14" s="34">
        <v>9</v>
      </c>
      <c r="H14" s="31">
        <v>7</v>
      </c>
      <c r="I14" s="34">
        <v>7</v>
      </c>
      <c r="J14" s="31">
        <v>7</v>
      </c>
      <c r="K14" s="34">
        <v>10</v>
      </c>
      <c r="L14" s="31">
        <v>10</v>
      </c>
      <c r="M14" s="34">
        <v>8</v>
      </c>
      <c r="N14" s="31">
        <v>9</v>
      </c>
      <c r="O14" s="34">
        <v>10</v>
      </c>
      <c r="P14" s="75">
        <f t="shared" si="0"/>
        <v>86</v>
      </c>
      <c r="Q14" s="33">
        <f t="shared" si="1"/>
        <v>0</v>
      </c>
      <c r="R14" s="57">
        <f t="shared" si="4"/>
        <v>0.86</v>
      </c>
      <c r="S14" s="33" t="str">
        <f t="shared" si="2"/>
        <v>sehr gut</v>
      </c>
      <c r="T14" s="58">
        <f t="shared" si="3"/>
        <v>9</v>
      </c>
    </row>
    <row r="15" spans="1:36" s="35" customFormat="1" ht="19.5" customHeight="1" x14ac:dyDescent="0.2">
      <c r="A15" s="116" t="s">
        <v>34</v>
      </c>
      <c r="B15" s="37">
        <v>28</v>
      </c>
      <c r="C15" s="100" t="s">
        <v>302</v>
      </c>
      <c r="D15" s="100" t="s">
        <v>22</v>
      </c>
      <c r="E15" s="64" t="s">
        <v>262</v>
      </c>
      <c r="F15" s="36">
        <v>10</v>
      </c>
      <c r="G15" s="39">
        <v>10</v>
      </c>
      <c r="H15" s="36">
        <v>9</v>
      </c>
      <c r="I15" s="39">
        <v>4</v>
      </c>
      <c r="J15" s="36">
        <v>7</v>
      </c>
      <c r="K15" s="39">
        <v>10</v>
      </c>
      <c r="L15" s="36">
        <v>10</v>
      </c>
      <c r="M15" s="39">
        <v>9</v>
      </c>
      <c r="N15" s="36">
        <v>7</v>
      </c>
      <c r="O15" s="39">
        <v>10</v>
      </c>
      <c r="P15" s="73">
        <f t="shared" si="0"/>
        <v>86</v>
      </c>
      <c r="Q15" s="38">
        <f t="shared" si="1"/>
        <v>0</v>
      </c>
      <c r="R15" s="42">
        <f t="shared" si="4"/>
        <v>0.86</v>
      </c>
      <c r="S15" s="38" t="str">
        <f t="shared" si="2"/>
        <v>sehr gut</v>
      </c>
      <c r="T15" s="39">
        <f t="shared" si="3"/>
        <v>9</v>
      </c>
    </row>
    <row r="16" spans="1:36" s="35" customFormat="1" ht="19.5" customHeight="1" x14ac:dyDescent="0.2">
      <c r="A16" s="117" t="s">
        <v>34</v>
      </c>
      <c r="B16" s="55">
        <v>46</v>
      </c>
      <c r="C16" s="101" t="s">
        <v>303</v>
      </c>
      <c r="D16" s="101" t="s">
        <v>91</v>
      </c>
      <c r="E16" s="65" t="s">
        <v>263</v>
      </c>
      <c r="F16" s="54">
        <v>7</v>
      </c>
      <c r="G16" s="58">
        <v>8</v>
      </c>
      <c r="H16" s="54">
        <v>10</v>
      </c>
      <c r="I16" s="58">
        <v>6</v>
      </c>
      <c r="J16" s="54">
        <v>8</v>
      </c>
      <c r="K16" s="58">
        <v>10</v>
      </c>
      <c r="L16" s="54">
        <v>9</v>
      </c>
      <c r="M16" s="58">
        <v>9</v>
      </c>
      <c r="N16" s="54">
        <v>9</v>
      </c>
      <c r="O16" s="58">
        <v>9</v>
      </c>
      <c r="P16" s="74">
        <f t="shared" si="0"/>
        <v>85</v>
      </c>
      <c r="Q16" s="56">
        <f t="shared" si="1"/>
        <v>0</v>
      </c>
      <c r="R16" s="57">
        <f t="shared" si="4"/>
        <v>0.85</v>
      </c>
      <c r="S16" s="56" t="str">
        <f t="shared" si="2"/>
        <v>sehr gut</v>
      </c>
      <c r="T16" s="58">
        <f t="shared" si="3"/>
        <v>11</v>
      </c>
    </row>
    <row r="17" spans="1:20" s="35" customFormat="1" ht="19.5" customHeight="1" x14ac:dyDescent="0.2">
      <c r="A17" s="116" t="s">
        <v>34</v>
      </c>
      <c r="B17" s="37">
        <v>3</v>
      </c>
      <c r="C17" s="100" t="s">
        <v>304</v>
      </c>
      <c r="D17" s="100" t="s">
        <v>31</v>
      </c>
      <c r="E17" s="64" t="s">
        <v>264</v>
      </c>
      <c r="F17" s="36">
        <v>8</v>
      </c>
      <c r="G17" s="39">
        <v>9</v>
      </c>
      <c r="H17" s="36">
        <v>9</v>
      </c>
      <c r="I17" s="39">
        <v>7</v>
      </c>
      <c r="J17" s="36">
        <v>9</v>
      </c>
      <c r="K17" s="39">
        <v>9</v>
      </c>
      <c r="L17" s="36">
        <v>8</v>
      </c>
      <c r="M17" s="39">
        <v>9</v>
      </c>
      <c r="N17" s="36">
        <v>9</v>
      </c>
      <c r="O17" s="39">
        <v>7</v>
      </c>
      <c r="P17" s="73">
        <f t="shared" si="0"/>
        <v>84</v>
      </c>
      <c r="Q17" s="38">
        <f t="shared" si="1"/>
        <v>0</v>
      </c>
      <c r="R17" s="42">
        <f t="shared" si="4"/>
        <v>0.84</v>
      </c>
      <c r="S17" s="38" t="str">
        <f t="shared" si="2"/>
        <v>sehr gut</v>
      </c>
      <c r="T17" s="39">
        <f t="shared" si="3"/>
        <v>12</v>
      </c>
    </row>
    <row r="18" spans="1:20" s="35" customFormat="1" ht="19.5" customHeight="1" x14ac:dyDescent="0.2">
      <c r="A18" s="117" t="s">
        <v>34</v>
      </c>
      <c r="B18" s="55">
        <v>23</v>
      </c>
      <c r="C18" s="101" t="s">
        <v>164</v>
      </c>
      <c r="D18" s="101" t="s">
        <v>57</v>
      </c>
      <c r="E18" s="65" t="s">
        <v>265</v>
      </c>
      <c r="F18" s="54">
        <v>10</v>
      </c>
      <c r="G18" s="58">
        <v>9</v>
      </c>
      <c r="H18" s="54">
        <v>10</v>
      </c>
      <c r="I18" s="58">
        <v>2</v>
      </c>
      <c r="J18" s="54">
        <v>10</v>
      </c>
      <c r="K18" s="58">
        <v>10</v>
      </c>
      <c r="L18" s="54">
        <v>7</v>
      </c>
      <c r="M18" s="58">
        <v>9</v>
      </c>
      <c r="N18" s="54">
        <v>9</v>
      </c>
      <c r="O18" s="58">
        <v>8</v>
      </c>
      <c r="P18" s="74">
        <f t="shared" si="0"/>
        <v>84</v>
      </c>
      <c r="Q18" s="56">
        <f t="shared" si="1"/>
        <v>0</v>
      </c>
      <c r="R18" s="57">
        <f t="shared" si="4"/>
        <v>0.84</v>
      </c>
      <c r="S18" s="56" t="str">
        <f t="shared" si="2"/>
        <v>sehr gut</v>
      </c>
      <c r="T18" s="58">
        <f t="shared" si="3"/>
        <v>12</v>
      </c>
    </row>
    <row r="19" spans="1:20" s="35" customFormat="1" ht="19.5" customHeight="1" x14ac:dyDescent="0.2">
      <c r="A19" s="116" t="s">
        <v>34</v>
      </c>
      <c r="B19" s="37">
        <v>4</v>
      </c>
      <c r="C19" s="100" t="s">
        <v>305</v>
      </c>
      <c r="D19" s="100" t="s">
        <v>31</v>
      </c>
      <c r="E19" s="64" t="s">
        <v>266</v>
      </c>
      <c r="F19" s="36">
        <v>9</v>
      </c>
      <c r="G19" s="39">
        <v>9</v>
      </c>
      <c r="H19" s="36">
        <v>10</v>
      </c>
      <c r="I19" s="39">
        <v>10</v>
      </c>
      <c r="J19" s="36">
        <v>4</v>
      </c>
      <c r="K19" s="39">
        <v>10</v>
      </c>
      <c r="L19" s="36">
        <v>8</v>
      </c>
      <c r="M19" s="39">
        <v>7</v>
      </c>
      <c r="N19" s="36">
        <v>6</v>
      </c>
      <c r="O19" s="39">
        <v>10</v>
      </c>
      <c r="P19" s="73">
        <f t="shared" si="0"/>
        <v>83</v>
      </c>
      <c r="Q19" s="38">
        <f t="shared" si="1"/>
        <v>0</v>
      </c>
      <c r="R19" s="42">
        <f t="shared" si="4"/>
        <v>0.83</v>
      </c>
      <c r="S19" s="38" t="str">
        <f t="shared" si="2"/>
        <v>sehr gut</v>
      </c>
      <c r="T19" s="39">
        <f t="shared" si="3"/>
        <v>14</v>
      </c>
    </row>
    <row r="20" spans="1:20" s="35" customFormat="1" ht="19.5" customHeight="1" x14ac:dyDescent="0.2">
      <c r="A20" s="117" t="s">
        <v>34</v>
      </c>
      <c r="B20" s="55">
        <v>25</v>
      </c>
      <c r="C20" s="101" t="s">
        <v>126</v>
      </c>
      <c r="D20" s="101" t="s">
        <v>2</v>
      </c>
      <c r="E20" s="65" t="s">
        <v>267</v>
      </c>
      <c r="F20" s="54">
        <v>10</v>
      </c>
      <c r="G20" s="58">
        <v>9</v>
      </c>
      <c r="H20" s="54">
        <v>10</v>
      </c>
      <c r="I20" s="58">
        <v>5</v>
      </c>
      <c r="J20" s="54">
        <v>5</v>
      </c>
      <c r="K20" s="58">
        <v>7</v>
      </c>
      <c r="L20" s="54">
        <v>10</v>
      </c>
      <c r="M20" s="58">
        <v>9</v>
      </c>
      <c r="N20" s="54">
        <v>9</v>
      </c>
      <c r="O20" s="58">
        <v>9</v>
      </c>
      <c r="P20" s="74">
        <f t="shared" si="0"/>
        <v>83</v>
      </c>
      <c r="Q20" s="56">
        <f t="shared" si="1"/>
        <v>0</v>
      </c>
      <c r="R20" s="57">
        <f t="shared" si="4"/>
        <v>0.83</v>
      </c>
      <c r="S20" s="56" t="str">
        <f t="shared" si="2"/>
        <v>sehr gut</v>
      </c>
      <c r="T20" s="58">
        <f t="shared" si="3"/>
        <v>14</v>
      </c>
    </row>
    <row r="21" spans="1:20" s="35" customFormat="1" ht="19.5" customHeight="1" x14ac:dyDescent="0.2">
      <c r="A21" s="116" t="s">
        <v>34</v>
      </c>
      <c r="B21" s="37">
        <v>31</v>
      </c>
      <c r="C21" s="100" t="s">
        <v>94</v>
      </c>
      <c r="D21" s="100" t="s">
        <v>91</v>
      </c>
      <c r="E21" s="64" t="s">
        <v>268</v>
      </c>
      <c r="F21" s="36">
        <v>10</v>
      </c>
      <c r="G21" s="39">
        <v>7</v>
      </c>
      <c r="H21" s="36">
        <v>10</v>
      </c>
      <c r="I21" s="39">
        <v>6</v>
      </c>
      <c r="J21" s="36">
        <v>8</v>
      </c>
      <c r="K21" s="39">
        <v>9</v>
      </c>
      <c r="L21" s="36">
        <v>6</v>
      </c>
      <c r="M21" s="39">
        <v>10</v>
      </c>
      <c r="N21" s="36">
        <v>7</v>
      </c>
      <c r="O21" s="39">
        <v>10</v>
      </c>
      <c r="P21" s="73">
        <f t="shared" si="0"/>
        <v>83</v>
      </c>
      <c r="Q21" s="38">
        <f t="shared" si="1"/>
        <v>0</v>
      </c>
      <c r="R21" s="42">
        <f t="shared" si="4"/>
        <v>0.83</v>
      </c>
      <c r="S21" s="38" t="str">
        <f t="shared" si="2"/>
        <v>sehr gut</v>
      </c>
      <c r="T21" s="39">
        <f t="shared" si="3"/>
        <v>14</v>
      </c>
    </row>
    <row r="22" spans="1:20" s="35" customFormat="1" ht="19.5" customHeight="1" x14ac:dyDescent="0.2">
      <c r="A22" s="117" t="s">
        <v>34</v>
      </c>
      <c r="B22" s="55">
        <v>36</v>
      </c>
      <c r="C22" s="101" t="s">
        <v>306</v>
      </c>
      <c r="D22" s="101" t="s">
        <v>333</v>
      </c>
      <c r="E22" s="65" t="s">
        <v>269</v>
      </c>
      <c r="F22" s="54">
        <v>7</v>
      </c>
      <c r="G22" s="58">
        <v>9</v>
      </c>
      <c r="H22" s="54">
        <v>10</v>
      </c>
      <c r="I22" s="58">
        <v>10</v>
      </c>
      <c r="J22" s="54">
        <v>7</v>
      </c>
      <c r="K22" s="58">
        <v>10</v>
      </c>
      <c r="L22" s="54">
        <v>4</v>
      </c>
      <c r="M22" s="58">
        <v>8</v>
      </c>
      <c r="N22" s="54">
        <v>8</v>
      </c>
      <c r="O22" s="58">
        <v>10</v>
      </c>
      <c r="P22" s="74">
        <f t="shared" si="0"/>
        <v>83</v>
      </c>
      <c r="Q22" s="56">
        <f t="shared" si="1"/>
        <v>0</v>
      </c>
      <c r="R22" s="57">
        <f t="shared" si="4"/>
        <v>0.83</v>
      </c>
      <c r="S22" s="56" t="str">
        <f t="shared" si="2"/>
        <v>sehr gut</v>
      </c>
      <c r="T22" s="58">
        <f t="shared" si="3"/>
        <v>14</v>
      </c>
    </row>
    <row r="23" spans="1:20" s="35" customFormat="1" ht="19.5" customHeight="1" x14ac:dyDescent="0.2">
      <c r="A23" s="116" t="s">
        <v>34</v>
      </c>
      <c r="B23" s="37">
        <v>2</v>
      </c>
      <c r="C23" s="100" t="s">
        <v>307</v>
      </c>
      <c r="D23" s="100" t="s">
        <v>334</v>
      </c>
      <c r="E23" s="64" t="s">
        <v>270</v>
      </c>
      <c r="F23" s="36">
        <v>8</v>
      </c>
      <c r="G23" s="39">
        <v>10</v>
      </c>
      <c r="H23" s="36">
        <v>10</v>
      </c>
      <c r="I23" s="39">
        <v>8</v>
      </c>
      <c r="J23" s="36">
        <v>7</v>
      </c>
      <c r="K23" s="39">
        <v>10</v>
      </c>
      <c r="L23" s="36">
        <v>7</v>
      </c>
      <c r="M23" s="39">
        <v>9</v>
      </c>
      <c r="N23" s="36">
        <v>6</v>
      </c>
      <c r="O23" s="39">
        <v>7</v>
      </c>
      <c r="P23" s="73">
        <f>SUM(F23:O23)</f>
        <v>82</v>
      </c>
      <c r="Q23" s="38">
        <f>COUNTIF(F23:O23,0)</f>
        <v>0</v>
      </c>
      <c r="R23" s="42">
        <f>ROUND(IF(ISNUMBER(F23),P23/(COUNTA(F23:O23)*10),""),2)</f>
        <v>0.82</v>
      </c>
      <c r="S23" s="38" t="str">
        <f>IF(ISNUMBER(F23),IF(Q23&gt;0,"n.B",IF(R23&lt;51%,"n.B.",IF(R23&lt;65%,"bestanden",IF(R23&lt;81%,"gut",IF(R23&lt;91%,"sehr gut","vorzüglich"))))),"")</f>
        <v>sehr gut</v>
      </c>
      <c r="T23" s="39">
        <f t="shared" si="3"/>
        <v>18</v>
      </c>
    </row>
    <row r="24" spans="1:20" s="35" customFormat="1" ht="19.5" customHeight="1" x14ac:dyDescent="0.2">
      <c r="A24" s="117" t="s">
        <v>34</v>
      </c>
      <c r="B24" s="55">
        <v>6</v>
      </c>
      <c r="C24" s="101" t="s">
        <v>50</v>
      </c>
      <c r="D24" s="101" t="s">
        <v>39</v>
      </c>
      <c r="E24" s="65" t="s">
        <v>122</v>
      </c>
      <c r="F24" s="54">
        <v>9</v>
      </c>
      <c r="G24" s="58">
        <v>9</v>
      </c>
      <c r="H24" s="54">
        <v>8</v>
      </c>
      <c r="I24" s="58">
        <v>8</v>
      </c>
      <c r="J24" s="54">
        <v>7</v>
      </c>
      <c r="K24" s="58">
        <v>10</v>
      </c>
      <c r="L24" s="54">
        <v>8</v>
      </c>
      <c r="M24" s="58">
        <v>9</v>
      </c>
      <c r="N24" s="54">
        <v>9</v>
      </c>
      <c r="O24" s="58">
        <v>5</v>
      </c>
      <c r="P24" s="74">
        <f t="shared" si="0"/>
        <v>82</v>
      </c>
      <c r="Q24" s="56">
        <f t="shared" si="1"/>
        <v>0</v>
      </c>
      <c r="R24" s="57">
        <f t="shared" si="4"/>
        <v>0.82</v>
      </c>
      <c r="S24" s="56" t="str">
        <f t="shared" si="2"/>
        <v>sehr gut</v>
      </c>
      <c r="T24" s="58">
        <f t="shared" si="3"/>
        <v>18</v>
      </c>
    </row>
    <row r="25" spans="1:20" s="35" customFormat="1" ht="19.5" customHeight="1" x14ac:dyDescent="0.2">
      <c r="A25" s="116" t="s">
        <v>34</v>
      </c>
      <c r="B25" s="37">
        <v>15</v>
      </c>
      <c r="C25" s="100" t="s">
        <v>308</v>
      </c>
      <c r="D25" s="100" t="s">
        <v>52</v>
      </c>
      <c r="E25" s="64" t="s">
        <v>271</v>
      </c>
      <c r="F25" s="36">
        <v>8</v>
      </c>
      <c r="G25" s="39">
        <v>10</v>
      </c>
      <c r="H25" s="36">
        <v>4</v>
      </c>
      <c r="I25" s="39">
        <v>8</v>
      </c>
      <c r="J25" s="36">
        <v>8</v>
      </c>
      <c r="K25" s="39">
        <v>8</v>
      </c>
      <c r="L25" s="36">
        <v>10</v>
      </c>
      <c r="M25" s="39">
        <v>8</v>
      </c>
      <c r="N25" s="36">
        <v>9</v>
      </c>
      <c r="O25" s="39">
        <v>9</v>
      </c>
      <c r="P25" s="73">
        <f t="shared" si="0"/>
        <v>82</v>
      </c>
      <c r="Q25" s="38">
        <f t="shared" si="1"/>
        <v>0</v>
      </c>
      <c r="R25" s="42">
        <f t="shared" si="4"/>
        <v>0.82</v>
      </c>
      <c r="S25" s="38" t="str">
        <f t="shared" si="2"/>
        <v>sehr gut</v>
      </c>
      <c r="T25" s="39">
        <f t="shared" si="3"/>
        <v>18</v>
      </c>
    </row>
    <row r="26" spans="1:20" s="35" customFormat="1" ht="19.5" customHeight="1" x14ac:dyDescent="0.2">
      <c r="A26" s="117" t="s">
        <v>34</v>
      </c>
      <c r="B26" s="55">
        <v>42</v>
      </c>
      <c r="C26" s="101" t="s">
        <v>309</v>
      </c>
      <c r="D26" s="101" t="s">
        <v>335</v>
      </c>
      <c r="E26" s="65" t="s">
        <v>272</v>
      </c>
      <c r="F26" s="54">
        <v>8</v>
      </c>
      <c r="G26" s="58">
        <v>10</v>
      </c>
      <c r="H26" s="54">
        <v>5</v>
      </c>
      <c r="I26" s="58">
        <v>4</v>
      </c>
      <c r="J26" s="54">
        <v>7</v>
      </c>
      <c r="K26" s="58">
        <v>10</v>
      </c>
      <c r="L26" s="54">
        <v>10</v>
      </c>
      <c r="M26" s="58">
        <v>10</v>
      </c>
      <c r="N26" s="54">
        <v>10</v>
      </c>
      <c r="O26" s="58">
        <v>8</v>
      </c>
      <c r="P26" s="74">
        <f t="shared" si="0"/>
        <v>82</v>
      </c>
      <c r="Q26" s="56">
        <f t="shared" si="1"/>
        <v>0</v>
      </c>
      <c r="R26" s="57">
        <f t="shared" si="4"/>
        <v>0.82</v>
      </c>
      <c r="S26" s="56" t="str">
        <f t="shared" si="2"/>
        <v>sehr gut</v>
      </c>
      <c r="T26" s="58">
        <f t="shared" si="3"/>
        <v>18</v>
      </c>
    </row>
    <row r="27" spans="1:20" s="35" customFormat="1" ht="19.5" customHeight="1" x14ac:dyDescent="0.2">
      <c r="A27" s="116" t="s">
        <v>34</v>
      </c>
      <c r="B27" s="37">
        <v>45</v>
      </c>
      <c r="C27" s="100" t="s">
        <v>310</v>
      </c>
      <c r="D27" s="100" t="s">
        <v>72</v>
      </c>
      <c r="E27" s="64" t="s">
        <v>273</v>
      </c>
      <c r="F27" s="36">
        <v>8</v>
      </c>
      <c r="G27" s="39">
        <v>10</v>
      </c>
      <c r="H27" s="36">
        <v>3</v>
      </c>
      <c r="I27" s="39">
        <v>10</v>
      </c>
      <c r="J27" s="36">
        <v>7</v>
      </c>
      <c r="K27" s="39">
        <v>8</v>
      </c>
      <c r="L27" s="36">
        <v>8</v>
      </c>
      <c r="M27" s="39">
        <v>10</v>
      </c>
      <c r="N27" s="36">
        <v>9</v>
      </c>
      <c r="O27" s="39">
        <v>9</v>
      </c>
      <c r="P27" s="73">
        <f t="shared" si="0"/>
        <v>82</v>
      </c>
      <c r="Q27" s="38">
        <f t="shared" si="1"/>
        <v>0</v>
      </c>
      <c r="R27" s="42">
        <f t="shared" si="4"/>
        <v>0.82</v>
      </c>
      <c r="S27" s="38" t="str">
        <f t="shared" si="2"/>
        <v>sehr gut</v>
      </c>
      <c r="T27" s="39">
        <f t="shared" si="3"/>
        <v>18</v>
      </c>
    </row>
    <row r="28" spans="1:20" s="35" customFormat="1" ht="19.5" customHeight="1" x14ac:dyDescent="0.2">
      <c r="A28" s="117" t="s">
        <v>34</v>
      </c>
      <c r="B28" s="55">
        <v>21</v>
      </c>
      <c r="C28" s="101" t="s">
        <v>311</v>
      </c>
      <c r="D28" s="101" t="s">
        <v>336</v>
      </c>
      <c r="E28" s="65" t="s">
        <v>274</v>
      </c>
      <c r="F28" s="54">
        <v>10</v>
      </c>
      <c r="G28" s="58">
        <v>8</v>
      </c>
      <c r="H28" s="54">
        <v>9</v>
      </c>
      <c r="I28" s="58">
        <v>1</v>
      </c>
      <c r="J28" s="54">
        <v>9</v>
      </c>
      <c r="K28" s="58">
        <v>10</v>
      </c>
      <c r="L28" s="54">
        <v>7</v>
      </c>
      <c r="M28" s="58">
        <v>10</v>
      </c>
      <c r="N28" s="54">
        <v>9</v>
      </c>
      <c r="O28" s="58">
        <v>8</v>
      </c>
      <c r="P28" s="74">
        <f t="shared" si="0"/>
        <v>81</v>
      </c>
      <c r="Q28" s="56">
        <f t="shared" si="1"/>
        <v>0</v>
      </c>
      <c r="R28" s="57">
        <f t="shared" si="4"/>
        <v>0.81</v>
      </c>
      <c r="S28" s="56" t="str">
        <f t="shared" si="2"/>
        <v>sehr gut</v>
      </c>
      <c r="T28" s="58">
        <f t="shared" si="3"/>
        <v>23</v>
      </c>
    </row>
    <row r="29" spans="1:20" s="35" customFormat="1" ht="19.5" customHeight="1" x14ac:dyDescent="0.2">
      <c r="A29" s="116" t="s">
        <v>34</v>
      </c>
      <c r="B29" s="37">
        <v>47</v>
      </c>
      <c r="C29" s="100" t="s">
        <v>312</v>
      </c>
      <c r="D29" s="100" t="s">
        <v>2</v>
      </c>
      <c r="E29" s="64" t="s">
        <v>275</v>
      </c>
      <c r="F29" s="36">
        <v>10</v>
      </c>
      <c r="G29" s="39">
        <v>10</v>
      </c>
      <c r="H29" s="36">
        <v>10</v>
      </c>
      <c r="I29" s="39">
        <v>9</v>
      </c>
      <c r="J29" s="36">
        <v>5</v>
      </c>
      <c r="K29" s="39">
        <v>6</v>
      </c>
      <c r="L29" s="36">
        <v>9</v>
      </c>
      <c r="M29" s="39">
        <v>9</v>
      </c>
      <c r="N29" s="36">
        <v>9</v>
      </c>
      <c r="O29" s="39">
        <v>4</v>
      </c>
      <c r="P29" s="73">
        <f t="shared" si="0"/>
        <v>81</v>
      </c>
      <c r="Q29" s="38">
        <f t="shared" si="1"/>
        <v>0</v>
      </c>
      <c r="R29" s="42">
        <f t="shared" si="4"/>
        <v>0.81</v>
      </c>
      <c r="S29" s="38" t="str">
        <f t="shared" si="2"/>
        <v>sehr gut</v>
      </c>
      <c r="T29" s="39">
        <f t="shared" si="3"/>
        <v>23</v>
      </c>
    </row>
    <row r="30" spans="1:20" s="35" customFormat="1" ht="19.5" customHeight="1" x14ac:dyDescent="0.2">
      <c r="A30" s="117" t="s">
        <v>34</v>
      </c>
      <c r="B30" s="55">
        <v>32</v>
      </c>
      <c r="C30" s="101" t="s">
        <v>123</v>
      </c>
      <c r="D30" s="101" t="s">
        <v>124</v>
      </c>
      <c r="E30" s="65" t="s">
        <v>125</v>
      </c>
      <c r="F30" s="54">
        <v>10</v>
      </c>
      <c r="G30" s="58">
        <v>10</v>
      </c>
      <c r="H30" s="54">
        <v>5</v>
      </c>
      <c r="I30" s="58">
        <v>4</v>
      </c>
      <c r="J30" s="54">
        <v>6</v>
      </c>
      <c r="K30" s="58">
        <v>10</v>
      </c>
      <c r="L30" s="54">
        <v>9</v>
      </c>
      <c r="M30" s="58">
        <v>10</v>
      </c>
      <c r="N30" s="54">
        <v>8</v>
      </c>
      <c r="O30" s="58">
        <v>8</v>
      </c>
      <c r="P30" s="74">
        <f t="shared" si="0"/>
        <v>80</v>
      </c>
      <c r="Q30" s="56">
        <f t="shared" si="1"/>
        <v>0</v>
      </c>
      <c r="R30" s="57">
        <f t="shared" si="4"/>
        <v>0.8</v>
      </c>
      <c r="S30" s="56" t="str">
        <f t="shared" si="2"/>
        <v>gut</v>
      </c>
      <c r="T30" s="58">
        <f t="shared" si="3"/>
        <v>25</v>
      </c>
    </row>
    <row r="31" spans="1:20" s="35" customFormat="1" ht="19.5" customHeight="1" x14ac:dyDescent="0.2">
      <c r="A31" s="116" t="s">
        <v>34</v>
      </c>
      <c r="B31" s="37">
        <v>43</v>
      </c>
      <c r="C31" s="100" t="s">
        <v>313</v>
      </c>
      <c r="D31" s="100" t="s">
        <v>337</v>
      </c>
      <c r="E31" s="64" t="s">
        <v>276</v>
      </c>
      <c r="F31" s="36">
        <v>8</v>
      </c>
      <c r="G31" s="39">
        <v>10</v>
      </c>
      <c r="H31" s="36">
        <v>8</v>
      </c>
      <c r="I31" s="39">
        <v>1</v>
      </c>
      <c r="J31" s="36">
        <v>10</v>
      </c>
      <c r="K31" s="39">
        <v>7</v>
      </c>
      <c r="L31" s="36">
        <v>8</v>
      </c>
      <c r="M31" s="39">
        <v>10</v>
      </c>
      <c r="N31" s="36">
        <v>10</v>
      </c>
      <c r="O31" s="39">
        <v>8</v>
      </c>
      <c r="P31" s="73">
        <f t="shared" si="0"/>
        <v>80</v>
      </c>
      <c r="Q31" s="38">
        <f t="shared" si="1"/>
        <v>0</v>
      </c>
      <c r="R31" s="42">
        <f t="shared" si="4"/>
        <v>0.8</v>
      </c>
      <c r="S31" s="38" t="str">
        <f t="shared" si="2"/>
        <v>gut</v>
      </c>
      <c r="T31" s="39">
        <f t="shared" si="3"/>
        <v>25</v>
      </c>
    </row>
    <row r="32" spans="1:20" s="35" customFormat="1" ht="19.5" customHeight="1" x14ac:dyDescent="0.2">
      <c r="A32" s="117" t="s">
        <v>34</v>
      </c>
      <c r="B32" s="55">
        <v>1</v>
      </c>
      <c r="C32" s="101" t="s">
        <v>314</v>
      </c>
      <c r="D32" s="101" t="s">
        <v>26</v>
      </c>
      <c r="E32" s="65" t="s">
        <v>277</v>
      </c>
      <c r="F32" s="54">
        <v>6</v>
      </c>
      <c r="G32" s="58">
        <v>10</v>
      </c>
      <c r="H32" s="54">
        <v>9</v>
      </c>
      <c r="I32" s="58">
        <v>6</v>
      </c>
      <c r="J32" s="54">
        <v>9</v>
      </c>
      <c r="K32" s="58">
        <v>10</v>
      </c>
      <c r="L32" s="54">
        <v>8</v>
      </c>
      <c r="M32" s="58">
        <v>9</v>
      </c>
      <c r="N32" s="54">
        <v>5</v>
      </c>
      <c r="O32" s="58">
        <v>7</v>
      </c>
      <c r="P32" s="74">
        <f t="shared" si="0"/>
        <v>79</v>
      </c>
      <c r="Q32" s="56">
        <f t="shared" si="1"/>
        <v>0</v>
      </c>
      <c r="R32" s="57">
        <f t="shared" si="4"/>
        <v>0.79</v>
      </c>
      <c r="S32" s="56" t="str">
        <f t="shared" si="2"/>
        <v>gut</v>
      </c>
      <c r="T32" s="58">
        <f t="shared" si="3"/>
        <v>27</v>
      </c>
    </row>
    <row r="33" spans="1:20" s="35" customFormat="1" ht="19.5" customHeight="1" x14ac:dyDescent="0.2">
      <c r="A33" s="116" t="s">
        <v>34</v>
      </c>
      <c r="B33" s="37">
        <v>24</v>
      </c>
      <c r="C33" s="100" t="s">
        <v>315</v>
      </c>
      <c r="D33" s="100" t="s">
        <v>124</v>
      </c>
      <c r="E33" s="64" t="s">
        <v>278</v>
      </c>
      <c r="F33" s="36">
        <v>10</v>
      </c>
      <c r="G33" s="39">
        <v>9</v>
      </c>
      <c r="H33" s="36">
        <v>10</v>
      </c>
      <c r="I33" s="39">
        <v>9</v>
      </c>
      <c r="J33" s="36">
        <v>6</v>
      </c>
      <c r="K33" s="39">
        <v>6</v>
      </c>
      <c r="L33" s="36">
        <v>6</v>
      </c>
      <c r="M33" s="39">
        <v>8</v>
      </c>
      <c r="N33" s="36">
        <v>7</v>
      </c>
      <c r="O33" s="39">
        <v>8</v>
      </c>
      <c r="P33" s="73">
        <f t="shared" si="0"/>
        <v>79</v>
      </c>
      <c r="Q33" s="38">
        <f t="shared" si="1"/>
        <v>0</v>
      </c>
      <c r="R33" s="42">
        <f t="shared" si="4"/>
        <v>0.79</v>
      </c>
      <c r="S33" s="38" t="str">
        <f t="shared" si="2"/>
        <v>gut</v>
      </c>
      <c r="T33" s="39">
        <f t="shared" si="3"/>
        <v>27</v>
      </c>
    </row>
    <row r="34" spans="1:20" s="35" customFormat="1" ht="19.5" customHeight="1" x14ac:dyDescent="0.2">
      <c r="A34" s="117" t="s">
        <v>34</v>
      </c>
      <c r="B34" s="55">
        <v>37</v>
      </c>
      <c r="C34" s="101" t="s">
        <v>316</v>
      </c>
      <c r="D34" s="101" t="s">
        <v>338</v>
      </c>
      <c r="E34" s="65" t="s">
        <v>279</v>
      </c>
      <c r="F34" s="54">
        <v>10</v>
      </c>
      <c r="G34" s="58">
        <v>9</v>
      </c>
      <c r="H34" s="54">
        <v>1</v>
      </c>
      <c r="I34" s="58">
        <v>10</v>
      </c>
      <c r="J34" s="54">
        <v>8</v>
      </c>
      <c r="K34" s="58">
        <v>10</v>
      </c>
      <c r="L34" s="54">
        <v>4</v>
      </c>
      <c r="M34" s="58">
        <v>8</v>
      </c>
      <c r="N34" s="54">
        <v>8</v>
      </c>
      <c r="O34" s="58">
        <v>10</v>
      </c>
      <c r="P34" s="74">
        <f t="shared" si="0"/>
        <v>78</v>
      </c>
      <c r="Q34" s="56">
        <f t="shared" si="1"/>
        <v>0</v>
      </c>
      <c r="R34" s="57">
        <f t="shared" si="4"/>
        <v>0.78</v>
      </c>
      <c r="S34" s="56" t="str">
        <f t="shared" si="2"/>
        <v>gut</v>
      </c>
      <c r="T34" s="58">
        <f>IF(ISNUMBER(F34),IF(Q34&gt;0,"",RANK(P34,$P$6:$P$35)),"")</f>
        <v>29</v>
      </c>
    </row>
    <row r="35" spans="1:20" s="35" customFormat="1" ht="19.5" customHeight="1" x14ac:dyDescent="0.2">
      <c r="A35" s="116" t="s">
        <v>34</v>
      </c>
      <c r="B35" s="37">
        <v>34</v>
      </c>
      <c r="C35" s="100" t="s">
        <v>243</v>
      </c>
      <c r="D35" s="100" t="s">
        <v>5</v>
      </c>
      <c r="E35" s="64" t="s">
        <v>280</v>
      </c>
      <c r="F35" s="36">
        <v>7</v>
      </c>
      <c r="G35" s="39">
        <v>10</v>
      </c>
      <c r="H35" s="36">
        <v>10</v>
      </c>
      <c r="I35" s="39">
        <v>1</v>
      </c>
      <c r="J35" s="36">
        <v>6</v>
      </c>
      <c r="K35" s="39">
        <v>7</v>
      </c>
      <c r="L35" s="36">
        <v>9</v>
      </c>
      <c r="M35" s="39">
        <v>10</v>
      </c>
      <c r="N35" s="36">
        <v>5</v>
      </c>
      <c r="O35" s="39">
        <v>9</v>
      </c>
      <c r="P35" s="73">
        <f t="shared" si="0"/>
        <v>74</v>
      </c>
      <c r="Q35" s="38">
        <f t="shared" si="1"/>
        <v>0</v>
      </c>
      <c r="R35" s="42">
        <f t="shared" si="4"/>
        <v>0.74</v>
      </c>
      <c r="S35" s="38" t="str">
        <f t="shared" si="2"/>
        <v>gut</v>
      </c>
      <c r="T35" s="39">
        <f>IF(ISNUMBER(F35),IF(Q35&gt;0,"",RANK(P35,$P$6:$P$35)),"")</f>
        <v>30</v>
      </c>
    </row>
    <row r="36" spans="1:20" s="35" customFormat="1" ht="19.5" customHeight="1" x14ac:dyDescent="0.2">
      <c r="A36" s="99" t="s">
        <v>34</v>
      </c>
      <c r="B36" s="51">
        <v>17</v>
      </c>
      <c r="C36" s="103" t="s">
        <v>317</v>
      </c>
      <c r="D36" s="103" t="s">
        <v>185</v>
      </c>
      <c r="E36" s="67" t="s">
        <v>281</v>
      </c>
      <c r="F36" s="50">
        <v>10</v>
      </c>
      <c r="G36" s="53">
        <v>9</v>
      </c>
      <c r="H36" s="50">
        <v>0</v>
      </c>
      <c r="I36" s="53">
        <v>8</v>
      </c>
      <c r="J36" s="50">
        <v>10</v>
      </c>
      <c r="K36" s="53">
        <v>10</v>
      </c>
      <c r="L36" s="50">
        <v>6</v>
      </c>
      <c r="M36" s="53">
        <v>9</v>
      </c>
      <c r="N36" s="50">
        <v>8</v>
      </c>
      <c r="O36" s="53">
        <v>10</v>
      </c>
      <c r="P36" s="76">
        <f t="shared" si="0"/>
        <v>80</v>
      </c>
      <c r="Q36" s="49">
        <f t="shared" si="1"/>
        <v>1</v>
      </c>
      <c r="R36" s="52">
        <f t="shared" si="4"/>
        <v>0.8</v>
      </c>
      <c r="S36" s="49" t="str">
        <f t="shared" si="2"/>
        <v>n.B</v>
      </c>
      <c r="T36" s="53"/>
    </row>
    <row r="37" spans="1:20" s="35" customFormat="1" ht="19.5" customHeight="1" x14ac:dyDescent="0.2">
      <c r="A37" s="99" t="s">
        <v>34</v>
      </c>
      <c r="B37" s="51">
        <v>39</v>
      </c>
      <c r="C37" s="103" t="s">
        <v>318</v>
      </c>
      <c r="D37" s="103" t="s">
        <v>339</v>
      </c>
      <c r="E37" s="67" t="s">
        <v>282</v>
      </c>
      <c r="F37" s="50">
        <v>5</v>
      </c>
      <c r="G37" s="53">
        <v>10</v>
      </c>
      <c r="H37" s="50">
        <v>0</v>
      </c>
      <c r="I37" s="53">
        <v>8</v>
      </c>
      <c r="J37" s="50">
        <v>10</v>
      </c>
      <c r="K37" s="53">
        <v>9</v>
      </c>
      <c r="L37" s="50">
        <v>7</v>
      </c>
      <c r="M37" s="53">
        <v>10</v>
      </c>
      <c r="N37" s="50">
        <v>10</v>
      </c>
      <c r="O37" s="53">
        <v>10</v>
      </c>
      <c r="P37" s="76">
        <f t="shared" si="0"/>
        <v>79</v>
      </c>
      <c r="Q37" s="49">
        <f t="shared" si="1"/>
        <v>1</v>
      </c>
      <c r="R37" s="52">
        <f t="shared" si="4"/>
        <v>0.79</v>
      </c>
      <c r="S37" s="49" t="str">
        <f t="shared" si="2"/>
        <v>n.B</v>
      </c>
      <c r="T37" s="53"/>
    </row>
    <row r="38" spans="1:20" s="35" customFormat="1" ht="19.5" customHeight="1" x14ac:dyDescent="0.2">
      <c r="A38" s="99" t="s">
        <v>34</v>
      </c>
      <c r="B38" s="51">
        <v>7</v>
      </c>
      <c r="C38" s="103" t="s">
        <v>73</v>
      </c>
      <c r="D38" s="103" t="s">
        <v>2</v>
      </c>
      <c r="E38" s="67" t="s">
        <v>74</v>
      </c>
      <c r="F38" s="50">
        <v>8</v>
      </c>
      <c r="G38" s="53">
        <v>9</v>
      </c>
      <c r="H38" s="50">
        <v>6</v>
      </c>
      <c r="I38" s="53">
        <v>0</v>
      </c>
      <c r="J38" s="50">
        <v>7</v>
      </c>
      <c r="K38" s="53">
        <v>9</v>
      </c>
      <c r="L38" s="50">
        <v>6</v>
      </c>
      <c r="M38" s="53">
        <v>10</v>
      </c>
      <c r="N38" s="50">
        <v>8</v>
      </c>
      <c r="O38" s="53">
        <v>10</v>
      </c>
      <c r="P38" s="76">
        <f t="shared" si="0"/>
        <v>73</v>
      </c>
      <c r="Q38" s="49">
        <f t="shared" si="1"/>
        <v>1</v>
      </c>
      <c r="R38" s="52">
        <f t="shared" si="4"/>
        <v>0.73</v>
      </c>
      <c r="S38" s="49" t="str">
        <f t="shared" si="2"/>
        <v>n.B</v>
      </c>
      <c r="T38" s="53"/>
    </row>
    <row r="39" spans="1:20" s="35" customFormat="1" ht="19.5" customHeight="1" x14ac:dyDescent="0.2">
      <c r="A39" s="99" t="s">
        <v>34</v>
      </c>
      <c r="B39" s="51">
        <v>20</v>
      </c>
      <c r="C39" s="103" t="s">
        <v>319</v>
      </c>
      <c r="D39" s="103" t="s">
        <v>340</v>
      </c>
      <c r="E39" s="67" t="s">
        <v>283</v>
      </c>
      <c r="F39" s="50">
        <v>9</v>
      </c>
      <c r="G39" s="53">
        <v>10</v>
      </c>
      <c r="H39" s="50">
        <v>10</v>
      </c>
      <c r="I39" s="53">
        <v>0</v>
      </c>
      <c r="J39" s="50">
        <v>7</v>
      </c>
      <c r="K39" s="53">
        <v>7</v>
      </c>
      <c r="L39" s="50">
        <v>6</v>
      </c>
      <c r="M39" s="53">
        <v>8</v>
      </c>
      <c r="N39" s="50">
        <v>6</v>
      </c>
      <c r="O39" s="53">
        <v>10</v>
      </c>
      <c r="P39" s="76">
        <f t="shared" si="0"/>
        <v>73</v>
      </c>
      <c r="Q39" s="49">
        <f t="shared" si="1"/>
        <v>1</v>
      </c>
      <c r="R39" s="52">
        <f t="shared" si="4"/>
        <v>0.73</v>
      </c>
      <c r="S39" s="49" t="str">
        <f t="shared" si="2"/>
        <v>n.B</v>
      </c>
      <c r="T39" s="53"/>
    </row>
    <row r="40" spans="1:20" s="35" customFormat="1" ht="19.5" customHeight="1" x14ac:dyDescent="0.2">
      <c r="A40" s="99" t="s">
        <v>34</v>
      </c>
      <c r="B40" s="51">
        <v>50</v>
      </c>
      <c r="C40" s="103" t="s">
        <v>177</v>
      </c>
      <c r="D40" s="103" t="s">
        <v>187</v>
      </c>
      <c r="E40" s="67" t="s">
        <v>284</v>
      </c>
      <c r="F40" s="50">
        <v>9</v>
      </c>
      <c r="G40" s="53">
        <v>9</v>
      </c>
      <c r="H40" s="50">
        <v>0</v>
      </c>
      <c r="I40" s="53">
        <v>3</v>
      </c>
      <c r="J40" s="50">
        <v>7</v>
      </c>
      <c r="K40" s="53">
        <v>10</v>
      </c>
      <c r="L40" s="50">
        <v>8</v>
      </c>
      <c r="M40" s="53">
        <v>7</v>
      </c>
      <c r="N40" s="50">
        <v>10</v>
      </c>
      <c r="O40" s="53">
        <v>9</v>
      </c>
      <c r="P40" s="76">
        <f t="shared" si="0"/>
        <v>72</v>
      </c>
      <c r="Q40" s="49">
        <f t="shared" si="1"/>
        <v>1</v>
      </c>
      <c r="R40" s="52">
        <f t="shared" si="4"/>
        <v>0.72</v>
      </c>
      <c r="S40" s="49" t="str">
        <f t="shared" si="2"/>
        <v>n.B</v>
      </c>
      <c r="T40" s="53"/>
    </row>
    <row r="41" spans="1:20" s="35" customFormat="1" ht="19.5" customHeight="1" x14ac:dyDescent="0.2">
      <c r="A41" s="99" t="s">
        <v>34</v>
      </c>
      <c r="B41" s="51">
        <v>19</v>
      </c>
      <c r="C41" s="103" t="s">
        <v>37</v>
      </c>
      <c r="D41" s="103" t="s">
        <v>38</v>
      </c>
      <c r="E41" s="67" t="s">
        <v>285</v>
      </c>
      <c r="F41" s="50">
        <v>9</v>
      </c>
      <c r="G41" s="53">
        <v>9</v>
      </c>
      <c r="H41" s="50">
        <v>4</v>
      </c>
      <c r="I41" s="53">
        <v>10</v>
      </c>
      <c r="J41" s="50">
        <v>7</v>
      </c>
      <c r="K41" s="53">
        <v>6</v>
      </c>
      <c r="L41" s="50">
        <v>10</v>
      </c>
      <c r="M41" s="53">
        <v>0</v>
      </c>
      <c r="N41" s="50">
        <v>10</v>
      </c>
      <c r="O41" s="53">
        <v>4</v>
      </c>
      <c r="P41" s="76">
        <f t="shared" si="0"/>
        <v>69</v>
      </c>
      <c r="Q41" s="49">
        <f t="shared" si="1"/>
        <v>1</v>
      </c>
      <c r="R41" s="52">
        <f t="shared" si="4"/>
        <v>0.69</v>
      </c>
      <c r="S41" s="49" t="str">
        <f t="shared" si="2"/>
        <v>n.B</v>
      </c>
      <c r="T41" s="53"/>
    </row>
    <row r="42" spans="1:20" s="35" customFormat="1" ht="19.5" customHeight="1" x14ac:dyDescent="0.2">
      <c r="A42" s="99" t="s">
        <v>34</v>
      </c>
      <c r="B42" s="51">
        <v>10</v>
      </c>
      <c r="C42" s="103" t="s">
        <v>320</v>
      </c>
      <c r="D42" s="103" t="s">
        <v>341</v>
      </c>
      <c r="E42" s="67" t="s">
        <v>286</v>
      </c>
      <c r="F42" s="50">
        <v>4</v>
      </c>
      <c r="G42" s="53">
        <v>8</v>
      </c>
      <c r="H42" s="50">
        <v>7</v>
      </c>
      <c r="I42" s="53">
        <v>10</v>
      </c>
      <c r="J42" s="50">
        <v>10</v>
      </c>
      <c r="K42" s="53">
        <v>10</v>
      </c>
      <c r="L42" s="50">
        <v>0</v>
      </c>
      <c r="M42" s="53">
        <v>0</v>
      </c>
      <c r="N42" s="50">
        <v>7</v>
      </c>
      <c r="O42" s="53">
        <v>9</v>
      </c>
      <c r="P42" s="76">
        <f t="shared" si="0"/>
        <v>65</v>
      </c>
      <c r="Q42" s="49">
        <v>1</v>
      </c>
      <c r="R42" s="52">
        <f t="shared" si="4"/>
        <v>0.65</v>
      </c>
      <c r="S42" s="49" t="str">
        <f t="shared" si="2"/>
        <v>n.B</v>
      </c>
      <c r="T42" s="53"/>
    </row>
    <row r="43" spans="1:20" s="35" customFormat="1" ht="19.5" customHeight="1" x14ac:dyDescent="0.2">
      <c r="A43" s="99" t="s">
        <v>34</v>
      </c>
      <c r="B43" s="51">
        <v>48</v>
      </c>
      <c r="C43" s="103" t="s">
        <v>321</v>
      </c>
      <c r="D43" s="103" t="s">
        <v>342</v>
      </c>
      <c r="E43" s="67" t="s">
        <v>287</v>
      </c>
      <c r="F43" s="50">
        <v>0</v>
      </c>
      <c r="G43" s="53">
        <v>7</v>
      </c>
      <c r="H43" s="50">
        <v>4</v>
      </c>
      <c r="I43" s="53">
        <v>5</v>
      </c>
      <c r="J43" s="50">
        <v>8</v>
      </c>
      <c r="K43" s="53">
        <v>8</v>
      </c>
      <c r="L43" s="50">
        <v>5</v>
      </c>
      <c r="M43" s="53">
        <v>10</v>
      </c>
      <c r="N43" s="50">
        <v>8</v>
      </c>
      <c r="O43" s="53">
        <v>10</v>
      </c>
      <c r="P43" s="76">
        <f t="shared" ref="P43:P49" si="5">SUM(F43:O43)</f>
        <v>65</v>
      </c>
      <c r="Q43" s="49">
        <f t="shared" si="1"/>
        <v>1</v>
      </c>
      <c r="R43" s="52">
        <f t="shared" ref="R43:R49" si="6">ROUND(IF(ISNUMBER(F43),P43/(COUNTA(F43:O43)*10),""),2)</f>
        <v>0.65</v>
      </c>
      <c r="S43" s="49" t="str">
        <f t="shared" ref="S43:S49" si="7">IF(ISNUMBER(F43),IF(Q43&gt;0,"n.B",IF(R43&lt;51%,"n.B.",IF(R43&lt;65%,"bestanden",IF(R43&lt;81%,"gut",IF(R43&lt;91%,"sehr gut","vorzüglich"))))),"")</f>
        <v>n.B</v>
      </c>
      <c r="T43" s="53"/>
    </row>
    <row r="44" spans="1:20" s="35" customFormat="1" ht="19.5" customHeight="1" x14ac:dyDescent="0.2">
      <c r="A44" s="99" t="s">
        <v>34</v>
      </c>
      <c r="B44" s="51">
        <v>27</v>
      </c>
      <c r="C44" s="103" t="s">
        <v>322</v>
      </c>
      <c r="D44" s="103" t="s">
        <v>124</v>
      </c>
      <c r="E44" s="67" t="s">
        <v>288</v>
      </c>
      <c r="F44" s="50">
        <v>8</v>
      </c>
      <c r="G44" s="53">
        <v>10</v>
      </c>
      <c r="H44" s="50">
        <v>2</v>
      </c>
      <c r="I44" s="53">
        <v>0</v>
      </c>
      <c r="J44" s="50">
        <v>5</v>
      </c>
      <c r="K44" s="53">
        <v>8</v>
      </c>
      <c r="L44" s="50">
        <v>6</v>
      </c>
      <c r="M44" s="53">
        <v>10</v>
      </c>
      <c r="N44" s="50">
        <v>9</v>
      </c>
      <c r="O44" s="53">
        <v>5</v>
      </c>
      <c r="P44" s="76">
        <f t="shared" si="5"/>
        <v>63</v>
      </c>
      <c r="Q44" s="49">
        <f t="shared" si="1"/>
        <v>1</v>
      </c>
      <c r="R44" s="52">
        <f t="shared" si="6"/>
        <v>0.63</v>
      </c>
      <c r="S44" s="49" t="str">
        <f t="shared" si="7"/>
        <v>n.B</v>
      </c>
      <c r="T44" s="53"/>
    </row>
    <row r="45" spans="1:20" s="35" customFormat="1" ht="19.5" customHeight="1" x14ac:dyDescent="0.2">
      <c r="A45" s="99" t="s">
        <v>34</v>
      </c>
      <c r="B45" s="51">
        <v>29</v>
      </c>
      <c r="C45" s="103" t="s">
        <v>323</v>
      </c>
      <c r="D45" s="103" t="s">
        <v>251</v>
      </c>
      <c r="E45" s="67" t="s">
        <v>289</v>
      </c>
      <c r="F45" s="50">
        <v>9</v>
      </c>
      <c r="G45" s="53">
        <v>10</v>
      </c>
      <c r="H45" s="50">
        <v>0</v>
      </c>
      <c r="I45" s="53">
        <v>2</v>
      </c>
      <c r="J45" s="50">
        <v>7</v>
      </c>
      <c r="K45" s="53">
        <v>7</v>
      </c>
      <c r="L45" s="50">
        <v>4</v>
      </c>
      <c r="M45" s="53">
        <v>10</v>
      </c>
      <c r="N45" s="50">
        <v>5</v>
      </c>
      <c r="O45" s="53">
        <v>9</v>
      </c>
      <c r="P45" s="76">
        <f t="shared" si="5"/>
        <v>63</v>
      </c>
      <c r="Q45" s="49">
        <f t="shared" si="1"/>
        <v>1</v>
      </c>
      <c r="R45" s="52">
        <f t="shared" si="6"/>
        <v>0.63</v>
      </c>
      <c r="S45" s="49" t="str">
        <f t="shared" si="7"/>
        <v>n.B</v>
      </c>
      <c r="T45" s="53"/>
    </row>
    <row r="46" spans="1:20" s="35" customFormat="1" ht="19.5" customHeight="1" x14ac:dyDescent="0.2">
      <c r="A46" s="99" t="s">
        <v>34</v>
      </c>
      <c r="B46" s="51">
        <v>26</v>
      </c>
      <c r="C46" s="103" t="s">
        <v>324</v>
      </c>
      <c r="D46" s="103" t="s">
        <v>124</v>
      </c>
      <c r="E46" s="67" t="s">
        <v>290</v>
      </c>
      <c r="F46" s="50">
        <v>10</v>
      </c>
      <c r="G46" s="53">
        <v>9</v>
      </c>
      <c r="H46" s="50">
        <v>3</v>
      </c>
      <c r="I46" s="53">
        <v>8</v>
      </c>
      <c r="J46" s="50">
        <v>1</v>
      </c>
      <c r="K46" s="53">
        <v>0</v>
      </c>
      <c r="L46" s="50">
        <v>6</v>
      </c>
      <c r="M46" s="53">
        <v>8</v>
      </c>
      <c r="N46" s="50">
        <v>9</v>
      </c>
      <c r="O46" s="53">
        <v>7</v>
      </c>
      <c r="P46" s="76">
        <f t="shared" si="5"/>
        <v>61</v>
      </c>
      <c r="Q46" s="49">
        <f t="shared" si="1"/>
        <v>1</v>
      </c>
      <c r="R46" s="52">
        <f t="shared" si="6"/>
        <v>0.61</v>
      </c>
      <c r="S46" s="49" t="str">
        <f t="shared" si="7"/>
        <v>n.B</v>
      </c>
      <c r="T46" s="53"/>
    </row>
    <row r="47" spans="1:20" s="35" customFormat="1" ht="19.5" customHeight="1" x14ac:dyDescent="0.2">
      <c r="A47" s="99" t="s">
        <v>34</v>
      </c>
      <c r="B47" s="51">
        <v>33</v>
      </c>
      <c r="C47" s="103" t="s">
        <v>325</v>
      </c>
      <c r="D47" s="103" t="s">
        <v>252</v>
      </c>
      <c r="E47" s="67" t="s">
        <v>291</v>
      </c>
      <c r="F47" s="50">
        <v>0</v>
      </c>
      <c r="G47" s="53">
        <v>10</v>
      </c>
      <c r="H47" s="50">
        <v>10</v>
      </c>
      <c r="I47" s="53">
        <v>7</v>
      </c>
      <c r="J47" s="50">
        <v>10</v>
      </c>
      <c r="K47" s="53">
        <v>10</v>
      </c>
      <c r="L47" s="50">
        <v>0</v>
      </c>
      <c r="M47" s="53">
        <v>0</v>
      </c>
      <c r="N47" s="50">
        <v>9</v>
      </c>
      <c r="O47" s="53">
        <v>9</v>
      </c>
      <c r="P47" s="76">
        <f t="shared" si="5"/>
        <v>65</v>
      </c>
      <c r="Q47" s="49">
        <v>2</v>
      </c>
      <c r="R47" s="52">
        <f t="shared" si="6"/>
        <v>0.65</v>
      </c>
      <c r="S47" s="49" t="str">
        <f t="shared" si="7"/>
        <v>n.B</v>
      </c>
      <c r="T47" s="53"/>
    </row>
    <row r="48" spans="1:20" s="35" customFormat="1" ht="19.5" customHeight="1" x14ac:dyDescent="0.2">
      <c r="A48" s="99" t="s">
        <v>34</v>
      </c>
      <c r="B48" s="51">
        <v>8</v>
      </c>
      <c r="C48" s="103" t="s">
        <v>326</v>
      </c>
      <c r="D48" s="103" t="s">
        <v>49</v>
      </c>
      <c r="E48" s="67" t="s">
        <v>292</v>
      </c>
      <c r="F48" s="50">
        <v>8</v>
      </c>
      <c r="G48" s="53">
        <v>0</v>
      </c>
      <c r="H48" s="50">
        <v>6</v>
      </c>
      <c r="I48" s="53">
        <v>6</v>
      </c>
      <c r="J48" s="50">
        <v>10</v>
      </c>
      <c r="K48" s="53">
        <v>10</v>
      </c>
      <c r="L48" s="50">
        <v>0</v>
      </c>
      <c r="M48" s="53">
        <v>0</v>
      </c>
      <c r="N48" s="50">
        <v>4</v>
      </c>
      <c r="O48" s="53">
        <v>7</v>
      </c>
      <c r="P48" s="76">
        <f t="shared" si="5"/>
        <v>51</v>
      </c>
      <c r="Q48" s="49">
        <v>2</v>
      </c>
      <c r="R48" s="52">
        <f t="shared" si="6"/>
        <v>0.51</v>
      </c>
      <c r="S48" s="49" t="str">
        <f t="shared" si="7"/>
        <v>n.B</v>
      </c>
      <c r="T48" s="53"/>
    </row>
    <row r="49" spans="1:20" s="35" customFormat="1" ht="19.5" customHeight="1" thickBot="1" x14ac:dyDescent="0.25">
      <c r="A49" s="108" t="s">
        <v>34</v>
      </c>
      <c r="B49" s="105">
        <v>5</v>
      </c>
      <c r="C49" s="106" t="s">
        <v>327</v>
      </c>
      <c r="D49" s="106" t="s">
        <v>343</v>
      </c>
      <c r="E49" s="107" t="s">
        <v>293</v>
      </c>
      <c r="F49" s="104">
        <v>8</v>
      </c>
      <c r="G49" s="110">
        <v>9</v>
      </c>
      <c r="H49" s="104">
        <v>0</v>
      </c>
      <c r="I49" s="110">
        <v>0</v>
      </c>
      <c r="J49" s="104">
        <v>8</v>
      </c>
      <c r="K49" s="110">
        <v>7</v>
      </c>
      <c r="L49" s="104">
        <v>0</v>
      </c>
      <c r="M49" s="110">
        <v>0</v>
      </c>
      <c r="N49" s="104">
        <v>8</v>
      </c>
      <c r="O49" s="110">
        <v>9</v>
      </c>
      <c r="P49" s="111">
        <f t="shared" si="5"/>
        <v>49</v>
      </c>
      <c r="Q49" s="112">
        <v>2</v>
      </c>
      <c r="R49" s="113">
        <f t="shared" si="6"/>
        <v>0.49</v>
      </c>
      <c r="S49" s="112" t="str">
        <f t="shared" si="7"/>
        <v>n.B</v>
      </c>
      <c r="T49" s="110"/>
    </row>
    <row r="50" spans="1:20" ht="19.5" customHeight="1" x14ac:dyDescent="0.25">
      <c r="A50" s="118" t="s">
        <v>294</v>
      </c>
    </row>
    <row r="51" spans="1:20" ht="19.5" customHeight="1" x14ac:dyDescent="0.2">
      <c r="E51" s="59"/>
    </row>
    <row r="52" spans="1:20" ht="19.5" customHeight="1" x14ac:dyDescent="0.2">
      <c r="E52" s="59"/>
    </row>
    <row r="53" spans="1:20" ht="19.5" customHeight="1" x14ac:dyDescent="0.2">
      <c r="E53" s="59"/>
    </row>
    <row r="54" spans="1:20" ht="19.5" customHeight="1" x14ac:dyDescent="0.2">
      <c r="E54" s="59"/>
    </row>
    <row r="55" spans="1:20" ht="19.5" customHeight="1" x14ac:dyDescent="0.2">
      <c r="E55" s="59"/>
    </row>
  </sheetData>
  <sheetProtection autoFilter="0"/>
  <mergeCells count="9">
    <mergeCell ref="A4:E4"/>
    <mergeCell ref="F4:T4"/>
    <mergeCell ref="A5:B5"/>
    <mergeCell ref="C5:D5"/>
    <mergeCell ref="F5:G5"/>
    <mergeCell ref="H5:I5"/>
    <mergeCell ref="J5:K5"/>
    <mergeCell ref="L5:M5"/>
    <mergeCell ref="N5:O5"/>
  </mergeCells>
  <printOptions horizontalCentered="1"/>
  <pageMargins left="0.25" right="0.23622047244094491" top="0.76" bottom="0.39" header="0.56000000000000005" footer="0.23622047244094491"/>
  <pageSetup paperSize="9" scale="75" orientation="landscape" r:id="rId1"/>
  <headerFooter alignWithMargins="0">
    <oddHeader>&amp;C&amp;"Arial,Fett Kursiv"&amp;14&amp;A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view="pageBreakPreview" zoomScale="90" zoomScaleNormal="86" workbookViewId="0">
      <pane ySplit="5" topLeftCell="A6" activePane="bottomLeft" state="frozen"/>
      <selection activeCell="G17" sqref="G17"/>
      <selection pane="bottomLeft" activeCell="E10" sqref="E10"/>
    </sheetView>
  </sheetViews>
  <sheetFormatPr baseColWidth="10" defaultColWidth="14.85546875" defaultRowHeight="19.5" customHeight="1" x14ac:dyDescent="0.2"/>
  <cols>
    <col min="1" max="1" width="3.7109375" style="9" customWidth="1"/>
    <col min="2" max="2" width="3.5703125" style="9" customWidth="1"/>
    <col min="3" max="3" width="13.140625" style="9" bestFit="1" customWidth="1"/>
    <col min="4" max="4" width="11.28515625" style="9" bestFit="1" customWidth="1"/>
    <col min="5" max="5" width="40.5703125" style="9" bestFit="1" customWidth="1"/>
    <col min="6" max="6" width="6.5703125" style="9" customWidth="1"/>
    <col min="7" max="15" width="6.7109375" style="9" customWidth="1"/>
    <col min="16" max="16" width="9.42578125" style="9" customWidth="1"/>
    <col min="17" max="17" width="5.42578125" style="9" bestFit="1" customWidth="1"/>
    <col min="18" max="18" width="8" style="9" customWidth="1"/>
    <col min="19" max="19" width="13.5703125" style="9" bestFit="1" customWidth="1"/>
    <col min="20" max="20" width="6.28515625" style="9" customWidth="1"/>
    <col min="21" max="16384" width="14.85546875" style="9"/>
  </cols>
  <sheetData>
    <row r="1" spans="1:36" ht="24" customHeight="1" x14ac:dyDescent="0.2">
      <c r="A1" s="1" t="s">
        <v>130</v>
      </c>
      <c r="B1" s="2"/>
      <c r="C1" s="3"/>
      <c r="D1" s="3"/>
      <c r="E1" s="77"/>
      <c r="F1" s="4" t="s">
        <v>98</v>
      </c>
      <c r="G1" s="82"/>
      <c r="H1" s="78" t="s">
        <v>132</v>
      </c>
      <c r="I1" s="78"/>
      <c r="J1" s="78"/>
      <c r="K1" s="82"/>
      <c r="L1" s="78"/>
      <c r="M1" s="78" t="s">
        <v>135</v>
      </c>
      <c r="N1" s="4"/>
      <c r="O1" s="5"/>
      <c r="P1" s="5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4" customHeight="1" x14ac:dyDescent="0.2">
      <c r="A2" s="10" t="s">
        <v>131</v>
      </c>
      <c r="B2" s="11"/>
      <c r="C2" s="12"/>
      <c r="D2" s="12"/>
      <c r="E2" s="48"/>
      <c r="F2" s="60"/>
      <c r="G2" s="83"/>
      <c r="H2" s="79" t="s">
        <v>133</v>
      </c>
      <c r="I2" s="80"/>
      <c r="J2" s="80"/>
      <c r="K2" s="83"/>
      <c r="L2" s="79"/>
      <c r="M2" s="79" t="s">
        <v>136</v>
      </c>
      <c r="N2" s="61"/>
      <c r="O2" s="61"/>
      <c r="P2" s="61"/>
      <c r="Q2" s="61"/>
      <c r="R2" s="61"/>
      <c r="S2" s="61"/>
      <c r="T2" s="13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4" customHeight="1" thickBot="1" x14ac:dyDescent="0.25">
      <c r="A3" s="84" t="s">
        <v>20</v>
      </c>
      <c r="B3" s="85"/>
      <c r="C3" s="86"/>
      <c r="D3" s="86"/>
      <c r="E3" s="87"/>
      <c r="F3" s="14"/>
      <c r="G3" s="88"/>
      <c r="H3" s="81" t="s">
        <v>134</v>
      </c>
      <c r="I3" s="81"/>
      <c r="J3" s="81"/>
      <c r="K3" s="88"/>
      <c r="L3" s="81"/>
      <c r="M3" s="14"/>
      <c r="N3" s="14"/>
      <c r="O3" s="15"/>
      <c r="P3" s="16"/>
      <c r="Q3" s="17"/>
      <c r="R3" s="17"/>
      <c r="S3" s="17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6" ht="19.5" customHeight="1" thickBot="1" x14ac:dyDescent="0.25">
      <c r="A4" s="92" t="s">
        <v>7</v>
      </c>
      <c r="B4" s="96"/>
      <c r="C4" s="96"/>
      <c r="D4" s="96"/>
      <c r="E4" s="96"/>
      <c r="F4" s="94" t="s">
        <v>8</v>
      </c>
      <c r="G4" s="94"/>
      <c r="H4" s="94"/>
      <c r="I4" s="94"/>
      <c r="J4" s="94"/>
      <c r="K4" s="94"/>
      <c r="L4" s="94"/>
      <c r="M4" s="94"/>
      <c r="N4" s="94"/>
      <c r="O4" s="95"/>
      <c r="P4" s="95"/>
      <c r="Q4" s="95"/>
      <c r="R4" s="95"/>
      <c r="S4" s="95"/>
      <c r="T4" s="95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ht="26.25" thickBot="1" x14ac:dyDescent="0.25">
      <c r="A5" s="90" t="s">
        <v>9</v>
      </c>
      <c r="B5" s="91"/>
      <c r="C5" s="92" t="s">
        <v>10</v>
      </c>
      <c r="D5" s="93"/>
      <c r="E5" s="89" t="s">
        <v>11</v>
      </c>
      <c r="F5" s="97" t="s">
        <v>103</v>
      </c>
      <c r="G5" s="98"/>
      <c r="H5" s="97" t="s">
        <v>99</v>
      </c>
      <c r="I5" s="98"/>
      <c r="J5" s="97" t="s">
        <v>100</v>
      </c>
      <c r="K5" s="98"/>
      <c r="L5" s="97" t="s">
        <v>101</v>
      </c>
      <c r="M5" s="98"/>
      <c r="N5" s="97" t="s">
        <v>102</v>
      </c>
      <c r="O5" s="98"/>
      <c r="P5" s="21" t="s">
        <v>12</v>
      </c>
      <c r="Q5" s="89" t="s">
        <v>13</v>
      </c>
      <c r="R5" s="22" t="s">
        <v>14</v>
      </c>
      <c r="S5" s="89" t="s">
        <v>15</v>
      </c>
      <c r="T5" s="89" t="s">
        <v>16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6" s="25" customFormat="1" ht="19.5" customHeight="1" x14ac:dyDescent="0.25">
      <c r="A6" s="27" t="s">
        <v>19</v>
      </c>
      <c r="B6" s="28">
        <v>18</v>
      </c>
      <c r="C6" s="29" t="s">
        <v>62</v>
      </c>
      <c r="D6" s="29" t="s">
        <v>63</v>
      </c>
      <c r="E6" s="62" t="s">
        <v>64</v>
      </c>
      <c r="F6" s="68">
        <v>8</v>
      </c>
      <c r="G6" s="69">
        <v>10</v>
      </c>
      <c r="H6" s="68">
        <v>10</v>
      </c>
      <c r="I6" s="69">
        <v>10</v>
      </c>
      <c r="J6" s="68">
        <v>10</v>
      </c>
      <c r="K6" s="69">
        <v>10</v>
      </c>
      <c r="L6" s="68">
        <v>18</v>
      </c>
      <c r="M6" s="69">
        <v>1</v>
      </c>
      <c r="N6" s="68">
        <v>10</v>
      </c>
      <c r="O6" s="69">
        <v>10</v>
      </c>
      <c r="P6" s="71">
        <f t="shared" ref="P6:P44" si="0">SUM(F6:O6)</f>
        <v>97</v>
      </c>
      <c r="Q6" s="30">
        <f t="shared" ref="Q6:Q44" si="1">COUNTIF(F6:O6,0)</f>
        <v>0</v>
      </c>
      <c r="R6" s="40">
        <f>ROUND(IF(ISNUMBER(F6),P6/(COUNTA(F6:O6)*10),""),2)</f>
        <v>0.97</v>
      </c>
      <c r="S6" s="30" t="str">
        <f t="shared" ref="S6:S44" si="2">IF(ISNUMBER(F6),IF(Q6&gt;0,"n.B",IF(R6&lt;51%,"n.B.",IF(R6&lt;65%,"bestanden",IF(R6&lt;81%,"gut",IF(R6&lt;91%,"sehr gut","vorzüglich"))))),"")</f>
        <v>vorzüglich</v>
      </c>
      <c r="T6" s="24">
        <f>IF(ISNUMBER(F6),IF(Q6&gt;0,"",RANK(P6,$P$6:$P$28)),"")</f>
        <v>1</v>
      </c>
    </row>
    <row r="7" spans="1:36" s="25" customFormat="1" ht="19.5" customHeight="1" x14ac:dyDescent="0.25">
      <c r="A7" s="43" t="s">
        <v>19</v>
      </c>
      <c r="B7" s="44">
        <v>1</v>
      </c>
      <c r="C7" s="45" t="s">
        <v>224</v>
      </c>
      <c r="D7" s="45" t="s">
        <v>124</v>
      </c>
      <c r="E7" s="63" t="s">
        <v>190</v>
      </c>
      <c r="F7" s="43">
        <v>7</v>
      </c>
      <c r="G7" s="70">
        <v>10</v>
      </c>
      <c r="H7" s="43">
        <v>10</v>
      </c>
      <c r="I7" s="70">
        <v>9</v>
      </c>
      <c r="J7" s="43">
        <v>10</v>
      </c>
      <c r="K7" s="70">
        <v>9</v>
      </c>
      <c r="L7" s="43">
        <v>19</v>
      </c>
      <c r="M7" s="70">
        <v>1</v>
      </c>
      <c r="N7" s="43">
        <v>10</v>
      </c>
      <c r="O7" s="70">
        <v>10</v>
      </c>
      <c r="P7" s="72">
        <f t="shared" si="0"/>
        <v>95</v>
      </c>
      <c r="Q7" s="46">
        <f t="shared" si="1"/>
        <v>0</v>
      </c>
      <c r="R7" s="41">
        <f>ROUND(IF(ISNUMBER(F7),P7/(COUNTA(F7:O7)*10),""),2)</f>
        <v>0.95</v>
      </c>
      <c r="S7" s="46" t="str">
        <f t="shared" si="2"/>
        <v>vorzüglich</v>
      </c>
      <c r="T7" s="26">
        <f>IF(ISNUMBER(F7),IF(Q7&gt;0,"",RANK(P7,$P$6:$P$28)),"")</f>
        <v>2</v>
      </c>
    </row>
    <row r="8" spans="1:36" s="25" customFormat="1" ht="19.5" customHeight="1" x14ac:dyDescent="0.25">
      <c r="A8" s="27" t="s">
        <v>19</v>
      </c>
      <c r="B8" s="28">
        <v>25</v>
      </c>
      <c r="C8" s="29" t="s">
        <v>66</v>
      </c>
      <c r="D8" s="29" t="s">
        <v>104</v>
      </c>
      <c r="E8" s="62" t="s">
        <v>67</v>
      </c>
      <c r="F8" s="27">
        <v>10</v>
      </c>
      <c r="G8" s="24">
        <v>10</v>
      </c>
      <c r="H8" s="27">
        <v>9</v>
      </c>
      <c r="I8" s="24">
        <v>8</v>
      </c>
      <c r="J8" s="27">
        <v>8</v>
      </c>
      <c r="K8" s="24">
        <v>10</v>
      </c>
      <c r="L8" s="27">
        <v>17</v>
      </c>
      <c r="M8" s="24">
        <v>1</v>
      </c>
      <c r="N8" s="27">
        <v>10</v>
      </c>
      <c r="O8" s="24">
        <v>10</v>
      </c>
      <c r="P8" s="71">
        <f t="shared" si="0"/>
        <v>93</v>
      </c>
      <c r="Q8" s="30">
        <f t="shared" si="1"/>
        <v>0</v>
      </c>
      <c r="R8" s="40">
        <f>ROUND(IF(ISNUMBER(F8),P8/(COUNTA(F8:O8)*10),""),2)</f>
        <v>0.93</v>
      </c>
      <c r="S8" s="30" t="str">
        <f t="shared" si="2"/>
        <v>vorzüglich</v>
      </c>
      <c r="T8" s="24">
        <f>IF(ISNUMBER(F8),IF(Q8&gt;0,"",RANK(P8,$P$6:$P$28)),"")</f>
        <v>3</v>
      </c>
    </row>
    <row r="9" spans="1:36" s="35" customFormat="1" ht="19.5" customHeight="1" x14ac:dyDescent="0.2">
      <c r="A9" s="116" t="s">
        <v>19</v>
      </c>
      <c r="B9" s="37">
        <v>5</v>
      </c>
      <c r="C9" s="100" t="s">
        <v>225</v>
      </c>
      <c r="D9" s="100" t="s">
        <v>124</v>
      </c>
      <c r="E9" s="64" t="s">
        <v>191</v>
      </c>
      <c r="F9" s="36">
        <v>10</v>
      </c>
      <c r="G9" s="39">
        <v>10</v>
      </c>
      <c r="H9" s="36">
        <v>8</v>
      </c>
      <c r="I9" s="39">
        <v>8</v>
      </c>
      <c r="J9" s="36">
        <v>10</v>
      </c>
      <c r="K9" s="39">
        <v>10</v>
      </c>
      <c r="L9" s="36">
        <v>17</v>
      </c>
      <c r="M9" s="39">
        <v>1</v>
      </c>
      <c r="N9" s="36">
        <v>10</v>
      </c>
      <c r="O9" s="39">
        <v>7</v>
      </c>
      <c r="P9" s="73">
        <f t="shared" si="0"/>
        <v>91</v>
      </c>
      <c r="Q9" s="38">
        <f t="shared" si="1"/>
        <v>0</v>
      </c>
      <c r="R9" s="42">
        <f>ROUND(IF(ISNUMBER(F9),P9/(COUNTA(F9:O9)*10),""),2)</f>
        <v>0.91</v>
      </c>
      <c r="S9" s="38" t="str">
        <f t="shared" si="2"/>
        <v>vorzüglich</v>
      </c>
      <c r="T9" s="39">
        <f t="shared" ref="T9:T26" si="3">IF(ISNUMBER(F9),IF(Q9&gt;0,"",RANK(P9,$P$6:$P$28)),"")</f>
        <v>4</v>
      </c>
    </row>
    <row r="10" spans="1:36" s="35" customFormat="1" ht="19.5" customHeight="1" x14ac:dyDescent="0.2">
      <c r="A10" s="117" t="s">
        <v>19</v>
      </c>
      <c r="B10" s="55">
        <v>17</v>
      </c>
      <c r="C10" s="101" t="s">
        <v>226</v>
      </c>
      <c r="D10" s="101" t="s">
        <v>28</v>
      </c>
      <c r="E10" s="65" t="s">
        <v>192</v>
      </c>
      <c r="F10" s="54">
        <v>10</v>
      </c>
      <c r="G10" s="58">
        <v>10</v>
      </c>
      <c r="H10" s="54">
        <v>9</v>
      </c>
      <c r="I10" s="58">
        <v>6</v>
      </c>
      <c r="J10" s="54">
        <v>8</v>
      </c>
      <c r="K10" s="58">
        <v>10</v>
      </c>
      <c r="L10" s="54">
        <v>17</v>
      </c>
      <c r="M10" s="58">
        <v>1</v>
      </c>
      <c r="N10" s="54">
        <v>10</v>
      </c>
      <c r="O10" s="58">
        <v>10</v>
      </c>
      <c r="P10" s="74">
        <f t="shared" si="0"/>
        <v>91</v>
      </c>
      <c r="Q10" s="56">
        <f t="shared" si="1"/>
        <v>0</v>
      </c>
      <c r="R10" s="57">
        <f>ROUND(IF(ISNUMBER(F10),P10/(COUNTA(F10:O10)*10),""),2)</f>
        <v>0.91</v>
      </c>
      <c r="S10" s="56" t="str">
        <f t="shared" si="2"/>
        <v>vorzüglich</v>
      </c>
      <c r="T10" s="58">
        <f t="shared" si="3"/>
        <v>4</v>
      </c>
    </row>
    <row r="11" spans="1:36" s="35" customFormat="1" ht="19.5" customHeight="1" x14ac:dyDescent="0.2">
      <c r="A11" s="116" t="s">
        <v>19</v>
      </c>
      <c r="B11" s="37">
        <v>7</v>
      </c>
      <c r="C11" s="100" t="s">
        <v>94</v>
      </c>
      <c r="D11" s="100" t="s">
        <v>55</v>
      </c>
      <c r="E11" s="64" t="s">
        <v>193</v>
      </c>
      <c r="F11" s="36">
        <v>9</v>
      </c>
      <c r="G11" s="39">
        <v>9</v>
      </c>
      <c r="H11" s="36">
        <v>4</v>
      </c>
      <c r="I11" s="39">
        <v>8</v>
      </c>
      <c r="J11" s="36">
        <v>10</v>
      </c>
      <c r="K11" s="39">
        <v>10</v>
      </c>
      <c r="L11" s="36">
        <v>19</v>
      </c>
      <c r="M11" s="39">
        <v>1</v>
      </c>
      <c r="N11" s="36">
        <v>10</v>
      </c>
      <c r="O11" s="39">
        <v>10</v>
      </c>
      <c r="P11" s="73">
        <f t="shared" si="0"/>
        <v>90</v>
      </c>
      <c r="Q11" s="38">
        <f t="shared" si="1"/>
        <v>0</v>
      </c>
      <c r="R11" s="42">
        <f t="shared" ref="R11:R44" si="4">ROUND(IF(ISNUMBER(F11),P11/(COUNTA(F11:O11)*10),""),2)</f>
        <v>0.9</v>
      </c>
      <c r="S11" s="38" t="str">
        <f t="shared" si="2"/>
        <v>sehr gut</v>
      </c>
      <c r="T11" s="39">
        <f t="shared" si="3"/>
        <v>6</v>
      </c>
    </row>
    <row r="12" spans="1:36" s="35" customFormat="1" ht="19.5" customHeight="1" x14ac:dyDescent="0.2">
      <c r="A12" s="117" t="s">
        <v>19</v>
      </c>
      <c r="B12" s="32">
        <v>35</v>
      </c>
      <c r="C12" s="102" t="s">
        <v>221</v>
      </c>
      <c r="D12" s="102" t="s">
        <v>246</v>
      </c>
      <c r="E12" s="66" t="s">
        <v>194</v>
      </c>
      <c r="F12" s="31">
        <v>5</v>
      </c>
      <c r="G12" s="34">
        <v>10</v>
      </c>
      <c r="H12" s="31">
        <v>8</v>
      </c>
      <c r="I12" s="34">
        <v>9</v>
      </c>
      <c r="J12" s="31">
        <v>9</v>
      </c>
      <c r="K12" s="34">
        <v>10</v>
      </c>
      <c r="L12" s="31">
        <v>18</v>
      </c>
      <c r="M12" s="34">
        <v>1</v>
      </c>
      <c r="N12" s="31">
        <v>10</v>
      </c>
      <c r="O12" s="34">
        <v>10</v>
      </c>
      <c r="P12" s="75">
        <f t="shared" si="0"/>
        <v>90</v>
      </c>
      <c r="Q12" s="33">
        <f t="shared" si="1"/>
        <v>0</v>
      </c>
      <c r="R12" s="57">
        <f t="shared" si="4"/>
        <v>0.9</v>
      </c>
      <c r="S12" s="33" t="str">
        <f t="shared" si="2"/>
        <v>sehr gut</v>
      </c>
      <c r="T12" s="58">
        <f t="shared" si="3"/>
        <v>6</v>
      </c>
    </row>
    <row r="13" spans="1:36" s="35" customFormat="1" ht="19.5" customHeight="1" x14ac:dyDescent="0.2">
      <c r="A13" s="116" t="s">
        <v>19</v>
      </c>
      <c r="B13" s="37">
        <v>37</v>
      </c>
      <c r="C13" s="100" t="s">
        <v>222</v>
      </c>
      <c r="D13" s="100" t="s">
        <v>28</v>
      </c>
      <c r="E13" s="64" t="s">
        <v>195</v>
      </c>
      <c r="F13" s="36">
        <v>7</v>
      </c>
      <c r="G13" s="39">
        <v>10</v>
      </c>
      <c r="H13" s="36">
        <v>10</v>
      </c>
      <c r="I13" s="39">
        <v>10</v>
      </c>
      <c r="J13" s="36">
        <v>6</v>
      </c>
      <c r="K13" s="39">
        <v>10</v>
      </c>
      <c r="L13" s="36">
        <v>18</v>
      </c>
      <c r="M13" s="39">
        <v>1</v>
      </c>
      <c r="N13" s="36">
        <v>8</v>
      </c>
      <c r="O13" s="39">
        <v>10</v>
      </c>
      <c r="P13" s="73">
        <f t="shared" si="0"/>
        <v>90</v>
      </c>
      <c r="Q13" s="38">
        <f t="shared" si="1"/>
        <v>0</v>
      </c>
      <c r="R13" s="42">
        <f t="shared" si="4"/>
        <v>0.9</v>
      </c>
      <c r="S13" s="38" t="str">
        <f t="shared" si="2"/>
        <v>sehr gut</v>
      </c>
      <c r="T13" s="39">
        <f t="shared" si="3"/>
        <v>6</v>
      </c>
    </row>
    <row r="14" spans="1:36" s="35" customFormat="1" ht="19.5" customHeight="1" x14ac:dyDescent="0.2">
      <c r="A14" s="117" t="s">
        <v>19</v>
      </c>
      <c r="B14" s="32">
        <v>33</v>
      </c>
      <c r="C14" s="102" t="s">
        <v>223</v>
      </c>
      <c r="D14" s="102" t="s">
        <v>6</v>
      </c>
      <c r="E14" s="66" t="s">
        <v>196</v>
      </c>
      <c r="F14" s="31">
        <v>8</v>
      </c>
      <c r="G14" s="34">
        <v>10</v>
      </c>
      <c r="H14" s="31">
        <v>9</v>
      </c>
      <c r="I14" s="34">
        <v>8</v>
      </c>
      <c r="J14" s="31">
        <v>7</v>
      </c>
      <c r="K14" s="34">
        <v>9</v>
      </c>
      <c r="L14" s="31">
        <v>18</v>
      </c>
      <c r="M14" s="34">
        <v>1</v>
      </c>
      <c r="N14" s="31">
        <v>10</v>
      </c>
      <c r="O14" s="34">
        <v>9</v>
      </c>
      <c r="P14" s="75">
        <f t="shared" si="0"/>
        <v>89</v>
      </c>
      <c r="Q14" s="33">
        <f t="shared" si="1"/>
        <v>0</v>
      </c>
      <c r="R14" s="57">
        <f t="shared" si="4"/>
        <v>0.89</v>
      </c>
      <c r="S14" s="33" t="str">
        <f t="shared" si="2"/>
        <v>sehr gut</v>
      </c>
      <c r="T14" s="58">
        <f t="shared" si="3"/>
        <v>9</v>
      </c>
    </row>
    <row r="15" spans="1:36" s="35" customFormat="1" ht="19.5" customHeight="1" x14ac:dyDescent="0.2">
      <c r="A15" s="116" t="s">
        <v>19</v>
      </c>
      <c r="B15" s="37">
        <v>20</v>
      </c>
      <c r="C15" s="100" t="s">
        <v>58</v>
      </c>
      <c r="D15" s="100" t="s">
        <v>43</v>
      </c>
      <c r="E15" s="64" t="s">
        <v>197</v>
      </c>
      <c r="F15" s="36">
        <v>10</v>
      </c>
      <c r="G15" s="39">
        <v>10</v>
      </c>
      <c r="H15" s="36">
        <v>6</v>
      </c>
      <c r="I15" s="39">
        <v>10</v>
      </c>
      <c r="J15" s="36">
        <v>6</v>
      </c>
      <c r="K15" s="39">
        <v>8</v>
      </c>
      <c r="L15" s="36">
        <v>16</v>
      </c>
      <c r="M15" s="39">
        <v>1</v>
      </c>
      <c r="N15" s="36">
        <v>10</v>
      </c>
      <c r="O15" s="39">
        <v>10</v>
      </c>
      <c r="P15" s="73">
        <f t="shared" si="0"/>
        <v>87</v>
      </c>
      <c r="Q15" s="38">
        <f t="shared" si="1"/>
        <v>0</v>
      </c>
      <c r="R15" s="42">
        <f t="shared" si="4"/>
        <v>0.87</v>
      </c>
      <c r="S15" s="38" t="str">
        <f t="shared" si="2"/>
        <v>sehr gut</v>
      </c>
      <c r="T15" s="39">
        <f t="shared" si="3"/>
        <v>10</v>
      </c>
    </row>
    <row r="16" spans="1:36" s="35" customFormat="1" ht="19.5" customHeight="1" x14ac:dyDescent="0.2">
      <c r="A16" s="117" t="s">
        <v>19</v>
      </c>
      <c r="B16" s="55">
        <v>19</v>
      </c>
      <c r="C16" s="101" t="s">
        <v>227</v>
      </c>
      <c r="D16" s="101" t="s">
        <v>52</v>
      </c>
      <c r="E16" s="65" t="s">
        <v>198</v>
      </c>
      <c r="F16" s="54">
        <v>10</v>
      </c>
      <c r="G16" s="58">
        <v>8</v>
      </c>
      <c r="H16" s="54">
        <v>8</v>
      </c>
      <c r="I16" s="58">
        <v>4</v>
      </c>
      <c r="J16" s="54">
        <v>9</v>
      </c>
      <c r="K16" s="58">
        <v>10</v>
      </c>
      <c r="L16" s="54">
        <v>16</v>
      </c>
      <c r="M16" s="58">
        <v>1</v>
      </c>
      <c r="N16" s="54">
        <v>10</v>
      </c>
      <c r="O16" s="58">
        <v>10</v>
      </c>
      <c r="P16" s="74">
        <f t="shared" si="0"/>
        <v>86</v>
      </c>
      <c r="Q16" s="56">
        <f t="shared" si="1"/>
        <v>0</v>
      </c>
      <c r="R16" s="57">
        <f t="shared" si="4"/>
        <v>0.86</v>
      </c>
      <c r="S16" s="56" t="str">
        <f t="shared" si="2"/>
        <v>sehr gut</v>
      </c>
      <c r="T16" s="58">
        <f t="shared" si="3"/>
        <v>11</v>
      </c>
    </row>
    <row r="17" spans="1:20" s="35" customFormat="1" ht="19.5" customHeight="1" x14ac:dyDescent="0.2">
      <c r="A17" s="116" t="s">
        <v>19</v>
      </c>
      <c r="B17" s="37">
        <v>12</v>
      </c>
      <c r="C17" s="100" t="s">
        <v>228</v>
      </c>
      <c r="D17" s="100" t="s">
        <v>47</v>
      </c>
      <c r="E17" s="64" t="s">
        <v>199</v>
      </c>
      <c r="F17" s="36">
        <v>6</v>
      </c>
      <c r="G17" s="39">
        <v>8</v>
      </c>
      <c r="H17" s="36">
        <v>9</v>
      </c>
      <c r="I17" s="39">
        <v>7</v>
      </c>
      <c r="J17" s="36">
        <v>7</v>
      </c>
      <c r="K17" s="39">
        <v>9</v>
      </c>
      <c r="L17" s="36">
        <v>18</v>
      </c>
      <c r="M17" s="39">
        <v>1</v>
      </c>
      <c r="N17" s="36">
        <v>10</v>
      </c>
      <c r="O17" s="39">
        <v>10</v>
      </c>
      <c r="P17" s="73">
        <f t="shared" si="0"/>
        <v>85</v>
      </c>
      <c r="Q17" s="38">
        <f t="shared" si="1"/>
        <v>0</v>
      </c>
      <c r="R17" s="42">
        <f t="shared" si="4"/>
        <v>0.85</v>
      </c>
      <c r="S17" s="38" t="str">
        <f t="shared" si="2"/>
        <v>sehr gut</v>
      </c>
      <c r="T17" s="39">
        <f t="shared" si="3"/>
        <v>12</v>
      </c>
    </row>
    <row r="18" spans="1:20" s="35" customFormat="1" ht="19.5" customHeight="1" x14ac:dyDescent="0.2">
      <c r="A18" s="117" t="s">
        <v>19</v>
      </c>
      <c r="B18" s="55">
        <v>38</v>
      </c>
      <c r="C18" s="101" t="s">
        <v>229</v>
      </c>
      <c r="D18" s="101" t="s">
        <v>247</v>
      </c>
      <c r="E18" s="65" t="s">
        <v>200</v>
      </c>
      <c r="F18" s="54">
        <v>9</v>
      </c>
      <c r="G18" s="58">
        <v>9</v>
      </c>
      <c r="H18" s="54">
        <v>10</v>
      </c>
      <c r="I18" s="58">
        <v>10</v>
      </c>
      <c r="J18" s="54">
        <v>5</v>
      </c>
      <c r="K18" s="58">
        <v>8</v>
      </c>
      <c r="L18" s="54">
        <v>13</v>
      </c>
      <c r="M18" s="58">
        <v>1</v>
      </c>
      <c r="N18" s="54">
        <v>10</v>
      </c>
      <c r="O18" s="58">
        <v>10</v>
      </c>
      <c r="P18" s="74">
        <f t="shared" si="0"/>
        <v>85</v>
      </c>
      <c r="Q18" s="56">
        <f t="shared" si="1"/>
        <v>0</v>
      </c>
      <c r="R18" s="57">
        <f t="shared" si="4"/>
        <v>0.85</v>
      </c>
      <c r="S18" s="56" t="str">
        <f t="shared" si="2"/>
        <v>sehr gut</v>
      </c>
      <c r="T18" s="58">
        <f t="shared" si="3"/>
        <v>12</v>
      </c>
    </row>
    <row r="19" spans="1:20" s="35" customFormat="1" ht="19.5" customHeight="1" x14ac:dyDescent="0.2">
      <c r="A19" s="116" t="s">
        <v>19</v>
      </c>
      <c r="B19" s="37">
        <v>32</v>
      </c>
      <c r="C19" s="100" t="s">
        <v>230</v>
      </c>
      <c r="D19" s="100" t="s">
        <v>3</v>
      </c>
      <c r="E19" s="64" t="s">
        <v>201</v>
      </c>
      <c r="F19" s="36">
        <v>10</v>
      </c>
      <c r="G19" s="39">
        <v>10</v>
      </c>
      <c r="H19" s="36">
        <v>5</v>
      </c>
      <c r="I19" s="39">
        <v>7</v>
      </c>
      <c r="J19" s="36">
        <v>10</v>
      </c>
      <c r="K19" s="39">
        <v>10</v>
      </c>
      <c r="L19" s="36">
        <v>14</v>
      </c>
      <c r="M19" s="39">
        <v>1</v>
      </c>
      <c r="N19" s="36">
        <v>8</v>
      </c>
      <c r="O19" s="39">
        <v>8</v>
      </c>
      <c r="P19" s="73">
        <f t="shared" si="0"/>
        <v>83</v>
      </c>
      <c r="Q19" s="38">
        <f t="shared" si="1"/>
        <v>0</v>
      </c>
      <c r="R19" s="42">
        <f t="shared" si="4"/>
        <v>0.83</v>
      </c>
      <c r="S19" s="38" t="str">
        <f t="shared" si="2"/>
        <v>sehr gut</v>
      </c>
      <c r="T19" s="39">
        <f t="shared" si="3"/>
        <v>14</v>
      </c>
    </row>
    <row r="20" spans="1:20" s="35" customFormat="1" ht="19.5" customHeight="1" x14ac:dyDescent="0.2">
      <c r="A20" s="117" t="s">
        <v>19</v>
      </c>
      <c r="B20" s="55">
        <v>30</v>
      </c>
      <c r="C20" s="101" t="s">
        <v>231</v>
      </c>
      <c r="D20" s="101" t="s">
        <v>68</v>
      </c>
      <c r="E20" s="65" t="s">
        <v>202</v>
      </c>
      <c r="F20" s="54">
        <v>6</v>
      </c>
      <c r="G20" s="58">
        <v>8</v>
      </c>
      <c r="H20" s="54">
        <v>8</v>
      </c>
      <c r="I20" s="58">
        <v>9</v>
      </c>
      <c r="J20" s="54">
        <v>8</v>
      </c>
      <c r="K20" s="58">
        <v>6</v>
      </c>
      <c r="L20" s="54">
        <v>17</v>
      </c>
      <c r="M20" s="58">
        <v>1</v>
      </c>
      <c r="N20" s="54">
        <v>10</v>
      </c>
      <c r="O20" s="58">
        <v>9</v>
      </c>
      <c r="P20" s="74">
        <f t="shared" si="0"/>
        <v>82</v>
      </c>
      <c r="Q20" s="56">
        <f t="shared" si="1"/>
        <v>0</v>
      </c>
      <c r="R20" s="57">
        <f t="shared" si="4"/>
        <v>0.82</v>
      </c>
      <c r="S20" s="56" t="str">
        <f t="shared" si="2"/>
        <v>sehr gut</v>
      </c>
      <c r="T20" s="58">
        <f t="shared" si="3"/>
        <v>15</v>
      </c>
    </row>
    <row r="21" spans="1:20" s="35" customFormat="1" ht="19.5" customHeight="1" x14ac:dyDescent="0.2">
      <c r="A21" s="116" t="s">
        <v>19</v>
      </c>
      <c r="B21" s="37">
        <v>31</v>
      </c>
      <c r="C21" s="100" t="s">
        <v>232</v>
      </c>
      <c r="D21" s="100" t="s">
        <v>56</v>
      </c>
      <c r="E21" s="64" t="s">
        <v>203</v>
      </c>
      <c r="F21" s="36">
        <v>10</v>
      </c>
      <c r="G21" s="39">
        <v>10</v>
      </c>
      <c r="H21" s="36">
        <v>8</v>
      </c>
      <c r="I21" s="39">
        <v>8</v>
      </c>
      <c r="J21" s="36">
        <v>7</v>
      </c>
      <c r="K21" s="39">
        <v>8</v>
      </c>
      <c r="L21" s="36">
        <v>13</v>
      </c>
      <c r="M21" s="39">
        <v>1</v>
      </c>
      <c r="N21" s="36">
        <v>9</v>
      </c>
      <c r="O21" s="39">
        <v>8</v>
      </c>
      <c r="P21" s="73">
        <f t="shared" si="0"/>
        <v>82</v>
      </c>
      <c r="Q21" s="38">
        <f t="shared" si="1"/>
        <v>0</v>
      </c>
      <c r="R21" s="42">
        <f t="shared" si="4"/>
        <v>0.82</v>
      </c>
      <c r="S21" s="38" t="str">
        <f t="shared" si="2"/>
        <v>sehr gut</v>
      </c>
      <c r="T21" s="39">
        <f t="shared" si="3"/>
        <v>15</v>
      </c>
    </row>
    <row r="22" spans="1:20" s="35" customFormat="1" ht="19.5" customHeight="1" x14ac:dyDescent="0.2">
      <c r="A22" s="117" t="s">
        <v>19</v>
      </c>
      <c r="B22" s="55">
        <v>40</v>
      </c>
      <c r="C22" s="101" t="s">
        <v>233</v>
      </c>
      <c r="D22" s="101" t="s">
        <v>89</v>
      </c>
      <c r="E22" s="65" t="s">
        <v>204</v>
      </c>
      <c r="F22" s="54">
        <v>8</v>
      </c>
      <c r="G22" s="58">
        <v>8</v>
      </c>
      <c r="H22" s="54">
        <v>7</v>
      </c>
      <c r="I22" s="58">
        <v>10</v>
      </c>
      <c r="J22" s="54">
        <v>5</v>
      </c>
      <c r="K22" s="58">
        <v>8</v>
      </c>
      <c r="L22" s="54">
        <v>17</v>
      </c>
      <c r="M22" s="58">
        <v>1</v>
      </c>
      <c r="N22" s="54">
        <v>9</v>
      </c>
      <c r="O22" s="58">
        <v>8</v>
      </c>
      <c r="P22" s="74">
        <f t="shared" si="0"/>
        <v>81</v>
      </c>
      <c r="Q22" s="56">
        <f t="shared" si="1"/>
        <v>0</v>
      </c>
      <c r="R22" s="57">
        <f t="shared" si="4"/>
        <v>0.81</v>
      </c>
      <c r="S22" s="56" t="str">
        <f t="shared" si="2"/>
        <v>sehr gut</v>
      </c>
      <c r="T22" s="58">
        <f t="shared" si="3"/>
        <v>17</v>
      </c>
    </row>
    <row r="23" spans="1:20" s="35" customFormat="1" ht="19.5" customHeight="1" x14ac:dyDescent="0.2">
      <c r="A23" s="116" t="s">
        <v>19</v>
      </c>
      <c r="B23" s="37">
        <v>11</v>
      </c>
      <c r="C23" s="100" t="s">
        <v>234</v>
      </c>
      <c r="D23" s="100" t="s">
        <v>56</v>
      </c>
      <c r="E23" s="64" t="s">
        <v>205</v>
      </c>
      <c r="F23" s="36">
        <v>5</v>
      </c>
      <c r="G23" s="39">
        <v>8</v>
      </c>
      <c r="H23" s="36">
        <v>9</v>
      </c>
      <c r="I23" s="39">
        <v>10</v>
      </c>
      <c r="J23" s="36">
        <v>2</v>
      </c>
      <c r="K23" s="39">
        <v>9</v>
      </c>
      <c r="L23" s="36">
        <v>18</v>
      </c>
      <c r="M23" s="39">
        <v>1</v>
      </c>
      <c r="N23" s="36">
        <v>9</v>
      </c>
      <c r="O23" s="39">
        <v>9</v>
      </c>
      <c r="P23" s="73">
        <f>SUM(F23:O23)</f>
        <v>80</v>
      </c>
      <c r="Q23" s="38">
        <f>COUNTIF(F23:O23,0)</f>
        <v>0</v>
      </c>
      <c r="R23" s="42">
        <f>ROUND(IF(ISNUMBER(F23),P23/(COUNTA(F23:O23)*10),""),2)</f>
        <v>0.8</v>
      </c>
      <c r="S23" s="38" t="str">
        <f>IF(ISNUMBER(F23),IF(Q23&gt;0,"n.B",IF(R23&lt;51%,"n.B.",IF(R23&lt;65%,"bestanden",IF(R23&lt;81%,"gut",IF(R23&lt;91%,"sehr gut","vorzüglich"))))),"")</f>
        <v>gut</v>
      </c>
      <c r="T23" s="39">
        <f t="shared" si="3"/>
        <v>18</v>
      </c>
    </row>
    <row r="24" spans="1:20" s="35" customFormat="1" ht="19.5" customHeight="1" x14ac:dyDescent="0.2">
      <c r="A24" s="117" t="s">
        <v>19</v>
      </c>
      <c r="B24" s="55">
        <v>23</v>
      </c>
      <c r="C24" s="101" t="s">
        <v>235</v>
      </c>
      <c r="D24" s="101" t="s">
        <v>28</v>
      </c>
      <c r="E24" s="65" t="s">
        <v>206</v>
      </c>
      <c r="F24" s="54">
        <v>3</v>
      </c>
      <c r="G24" s="58">
        <v>9</v>
      </c>
      <c r="H24" s="54">
        <v>9</v>
      </c>
      <c r="I24" s="58">
        <v>10</v>
      </c>
      <c r="J24" s="54">
        <v>8</v>
      </c>
      <c r="K24" s="58">
        <v>7</v>
      </c>
      <c r="L24" s="54">
        <v>16</v>
      </c>
      <c r="M24" s="58">
        <v>1</v>
      </c>
      <c r="N24" s="54">
        <v>9</v>
      </c>
      <c r="O24" s="58">
        <v>5</v>
      </c>
      <c r="P24" s="74">
        <f t="shared" si="0"/>
        <v>77</v>
      </c>
      <c r="Q24" s="56">
        <f t="shared" si="1"/>
        <v>0</v>
      </c>
      <c r="R24" s="57">
        <f t="shared" si="4"/>
        <v>0.77</v>
      </c>
      <c r="S24" s="56" t="str">
        <f t="shared" si="2"/>
        <v>gut</v>
      </c>
      <c r="T24" s="58">
        <f t="shared" si="3"/>
        <v>19</v>
      </c>
    </row>
    <row r="25" spans="1:20" s="35" customFormat="1" ht="19.5" customHeight="1" x14ac:dyDescent="0.2">
      <c r="A25" s="116" t="s">
        <v>19</v>
      </c>
      <c r="B25" s="37">
        <v>29</v>
      </c>
      <c r="C25" s="100" t="s">
        <v>236</v>
      </c>
      <c r="D25" s="100" t="s">
        <v>248</v>
      </c>
      <c r="E25" s="64" t="s">
        <v>207</v>
      </c>
      <c r="F25" s="36">
        <v>5</v>
      </c>
      <c r="G25" s="39">
        <v>9</v>
      </c>
      <c r="H25" s="36">
        <v>9</v>
      </c>
      <c r="I25" s="39">
        <v>8</v>
      </c>
      <c r="J25" s="36">
        <v>8</v>
      </c>
      <c r="K25" s="39">
        <v>8</v>
      </c>
      <c r="L25" s="36">
        <v>10</v>
      </c>
      <c r="M25" s="39">
        <v>1</v>
      </c>
      <c r="N25" s="36">
        <v>10</v>
      </c>
      <c r="O25" s="39">
        <v>9</v>
      </c>
      <c r="P25" s="73">
        <f t="shared" si="0"/>
        <v>77</v>
      </c>
      <c r="Q25" s="38">
        <f t="shared" si="1"/>
        <v>0</v>
      </c>
      <c r="R25" s="42">
        <f t="shared" si="4"/>
        <v>0.77</v>
      </c>
      <c r="S25" s="38" t="str">
        <f t="shared" si="2"/>
        <v>gut</v>
      </c>
      <c r="T25" s="39">
        <f t="shared" si="3"/>
        <v>19</v>
      </c>
    </row>
    <row r="26" spans="1:20" s="35" customFormat="1" ht="19.5" customHeight="1" x14ac:dyDescent="0.2">
      <c r="A26" s="117" t="s">
        <v>19</v>
      </c>
      <c r="B26" s="55">
        <v>36</v>
      </c>
      <c r="C26" s="101" t="s">
        <v>50</v>
      </c>
      <c r="D26" s="101" t="s">
        <v>120</v>
      </c>
      <c r="E26" s="65" t="s">
        <v>121</v>
      </c>
      <c r="F26" s="54">
        <v>3</v>
      </c>
      <c r="G26" s="58">
        <v>10</v>
      </c>
      <c r="H26" s="54">
        <v>6</v>
      </c>
      <c r="I26" s="58">
        <v>6</v>
      </c>
      <c r="J26" s="54">
        <v>8</v>
      </c>
      <c r="K26" s="58">
        <v>7</v>
      </c>
      <c r="L26" s="54">
        <v>17</v>
      </c>
      <c r="M26" s="58">
        <v>1</v>
      </c>
      <c r="N26" s="54">
        <v>9</v>
      </c>
      <c r="O26" s="58">
        <v>9</v>
      </c>
      <c r="P26" s="74">
        <f t="shared" si="0"/>
        <v>76</v>
      </c>
      <c r="Q26" s="56">
        <f t="shared" si="1"/>
        <v>0</v>
      </c>
      <c r="R26" s="57">
        <f t="shared" si="4"/>
        <v>0.76</v>
      </c>
      <c r="S26" s="56" t="str">
        <f t="shared" si="2"/>
        <v>gut</v>
      </c>
      <c r="T26" s="58">
        <f t="shared" si="3"/>
        <v>21</v>
      </c>
    </row>
    <row r="27" spans="1:20" s="35" customFormat="1" ht="19.5" customHeight="1" x14ac:dyDescent="0.2">
      <c r="A27" s="116" t="s">
        <v>19</v>
      </c>
      <c r="B27" s="37">
        <v>21</v>
      </c>
      <c r="C27" s="100" t="s">
        <v>78</v>
      </c>
      <c r="D27" s="100" t="s">
        <v>4</v>
      </c>
      <c r="E27" s="64" t="s">
        <v>119</v>
      </c>
      <c r="F27" s="36">
        <v>9</v>
      </c>
      <c r="G27" s="39">
        <v>10</v>
      </c>
      <c r="H27" s="36">
        <v>9</v>
      </c>
      <c r="I27" s="39">
        <v>10</v>
      </c>
      <c r="J27" s="36">
        <v>2</v>
      </c>
      <c r="K27" s="39">
        <v>10</v>
      </c>
      <c r="L27" s="36">
        <v>7</v>
      </c>
      <c r="M27" s="39">
        <v>1</v>
      </c>
      <c r="N27" s="36">
        <v>10</v>
      </c>
      <c r="O27" s="39">
        <v>5</v>
      </c>
      <c r="P27" s="73">
        <f t="shared" si="0"/>
        <v>73</v>
      </c>
      <c r="Q27" s="38">
        <f t="shared" si="1"/>
        <v>0</v>
      </c>
      <c r="R27" s="42">
        <f t="shared" si="4"/>
        <v>0.73</v>
      </c>
      <c r="S27" s="38" t="str">
        <f t="shared" si="2"/>
        <v>gut</v>
      </c>
      <c r="T27" s="39">
        <f>IF(ISNUMBER(F27),IF(Q27&gt;0,"",RANK(P27,$P$6:$P$28)),"")</f>
        <v>22</v>
      </c>
    </row>
    <row r="28" spans="1:20" s="35" customFormat="1" ht="19.5" customHeight="1" x14ac:dyDescent="0.2">
      <c r="A28" s="117" t="s">
        <v>19</v>
      </c>
      <c r="B28" s="55">
        <v>14</v>
      </c>
      <c r="C28" s="101" t="s">
        <v>237</v>
      </c>
      <c r="D28" s="101" t="s">
        <v>249</v>
      </c>
      <c r="E28" s="65" t="s">
        <v>208</v>
      </c>
      <c r="F28" s="54">
        <v>9</v>
      </c>
      <c r="G28" s="58">
        <v>9</v>
      </c>
      <c r="H28" s="54">
        <v>4</v>
      </c>
      <c r="I28" s="58">
        <v>9</v>
      </c>
      <c r="J28" s="54">
        <v>7</v>
      </c>
      <c r="K28" s="58">
        <v>9</v>
      </c>
      <c r="L28" s="54">
        <v>5</v>
      </c>
      <c r="M28" s="58">
        <v>1</v>
      </c>
      <c r="N28" s="54">
        <v>8</v>
      </c>
      <c r="O28" s="58">
        <v>10</v>
      </c>
      <c r="P28" s="74">
        <f t="shared" si="0"/>
        <v>71</v>
      </c>
      <c r="Q28" s="56">
        <f t="shared" si="1"/>
        <v>0</v>
      </c>
      <c r="R28" s="57">
        <f t="shared" si="4"/>
        <v>0.71</v>
      </c>
      <c r="S28" s="56" t="str">
        <f t="shared" si="2"/>
        <v>gut</v>
      </c>
      <c r="T28" s="58">
        <f>IF(ISNUMBER(F28),IF(Q28&gt;0,"",RANK(P28,$P$6:$P$28)),"")</f>
        <v>23</v>
      </c>
    </row>
    <row r="29" spans="1:20" s="35" customFormat="1" ht="19.5" customHeight="1" x14ac:dyDescent="0.2">
      <c r="A29" s="99" t="s">
        <v>19</v>
      </c>
      <c r="B29" s="51">
        <v>15</v>
      </c>
      <c r="C29" s="103" t="s">
        <v>238</v>
      </c>
      <c r="D29" s="103" t="s">
        <v>28</v>
      </c>
      <c r="E29" s="67" t="s">
        <v>209</v>
      </c>
      <c r="F29" s="50">
        <v>8</v>
      </c>
      <c r="G29" s="53">
        <v>9</v>
      </c>
      <c r="H29" s="50">
        <v>0</v>
      </c>
      <c r="I29" s="53">
        <v>10</v>
      </c>
      <c r="J29" s="50">
        <v>10</v>
      </c>
      <c r="K29" s="53">
        <v>10</v>
      </c>
      <c r="L29" s="50">
        <v>16</v>
      </c>
      <c r="M29" s="53">
        <v>1</v>
      </c>
      <c r="N29" s="50">
        <v>10</v>
      </c>
      <c r="O29" s="53">
        <v>10</v>
      </c>
      <c r="P29" s="76">
        <f t="shared" si="0"/>
        <v>84</v>
      </c>
      <c r="Q29" s="49">
        <f t="shared" si="1"/>
        <v>1</v>
      </c>
      <c r="R29" s="52">
        <f t="shared" si="4"/>
        <v>0.84</v>
      </c>
      <c r="S29" s="49" t="str">
        <f t="shared" si="2"/>
        <v>n.B</v>
      </c>
      <c r="T29" s="53" t="str">
        <f t="shared" ref="T11:T31" si="5">IF(ISNUMBER(F29),IF(Q29&gt;0,"",RANK(P29,$P$6:$P$31)),"")</f>
        <v/>
      </c>
    </row>
    <row r="30" spans="1:20" s="35" customFormat="1" ht="19.5" customHeight="1" x14ac:dyDescent="0.2">
      <c r="A30" s="99" t="s">
        <v>19</v>
      </c>
      <c r="B30" s="51">
        <v>39</v>
      </c>
      <c r="C30" s="103" t="s">
        <v>0</v>
      </c>
      <c r="D30" s="103" t="s">
        <v>1</v>
      </c>
      <c r="E30" s="67" t="s">
        <v>71</v>
      </c>
      <c r="F30" s="50">
        <v>10</v>
      </c>
      <c r="G30" s="53">
        <v>10</v>
      </c>
      <c r="H30" s="50">
        <v>10</v>
      </c>
      <c r="I30" s="53">
        <v>9</v>
      </c>
      <c r="J30" s="50">
        <v>7</v>
      </c>
      <c r="K30" s="53">
        <v>8</v>
      </c>
      <c r="L30" s="50">
        <v>18</v>
      </c>
      <c r="M30" s="53">
        <v>1</v>
      </c>
      <c r="N30" s="50">
        <v>10</v>
      </c>
      <c r="O30" s="53">
        <v>0</v>
      </c>
      <c r="P30" s="76">
        <f t="shared" si="0"/>
        <v>83</v>
      </c>
      <c r="Q30" s="49">
        <f t="shared" si="1"/>
        <v>1</v>
      </c>
      <c r="R30" s="52">
        <f t="shared" si="4"/>
        <v>0.83</v>
      </c>
      <c r="S30" s="49" t="str">
        <f t="shared" si="2"/>
        <v>n.B</v>
      </c>
      <c r="T30" s="53" t="str">
        <f t="shared" si="5"/>
        <v/>
      </c>
    </row>
    <row r="31" spans="1:20" s="35" customFormat="1" ht="19.5" customHeight="1" x14ac:dyDescent="0.2">
      <c r="A31" s="99" t="s">
        <v>19</v>
      </c>
      <c r="B31" s="51">
        <v>8</v>
      </c>
      <c r="C31" s="103" t="s">
        <v>117</v>
      </c>
      <c r="D31" s="103" t="s">
        <v>31</v>
      </c>
      <c r="E31" s="67" t="s">
        <v>118</v>
      </c>
      <c r="F31" s="50">
        <v>10</v>
      </c>
      <c r="G31" s="53">
        <v>10</v>
      </c>
      <c r="H31" s="50">
        <v>8</v>
      </c>
      <c r="I31" s="53">
        <v>0</v>
      </c>
      <c r="J31" s="50">
        <v>7</v>
      </c>
      <c r="K31" s="53">
        <v>8</v>
      </c>
      <c r="L31" s="50">
        <v>18</v>
      </c>
      <c r="M31" s="53">
        <v>1</v>
      </c>
      <c r="N31" s="50">
        <v>10</v>
      </c>
      <c r="O31" s="53">
        <v>10</v>
      </c>
      <c r="P31" s="76">
        <f t="shared" si="0"/>
        <v>82</v>
      </c>
      <c r="Q31" s="49">
        <f t="shared" si="1"/>
        <v>1</v>
      </c>
      <c r="R31" s="52">
        <f t="shared" si="4"/>
        <v>0.82</v>
      </c>
      <c r="S31" s="49" t="str">
        <f t="shared" si="2"/>
        <v>n.B</v>
      </c>
      <c r="T31" s="53" t="str">
        <f t="shared" si="5"/>
        <v/>
      </c>
    </row>
    <row r="32" spans="1:20" s="35" customFormat="1" ht="19.5" customHeight="1" x14ac:dyDescent="0.2">
      <c r="A32" s="99" t="s">
        <v>19</v>
      </c>
      <c r="B32" s="51">
        <v>27</v>
      </c>
      <c r="C32" s="103" t="s">
        <v>239</v>
      </c>
      <c r="D32" s="103" t="s">
        <v>55</v>
      </c>
      <c r="E32" s="67" t="s">
        <v>210</v>
      </c>
      <c r="F32" s="50">
        <v>10</v>
      </c>
      <c r="G32" s="53">
        <v>10</v>
      </c>
      <c r="H32" s="50">
        <v>8</v>
      </c>
      <c r="I32" s="53">
        <v>0</v>
      </c>
      <c r="J32" s="50">
        <v>5</v>
      </c>
      <c r="K32" s="53">
        <v>10</v>
      </c>
      <c r="L32" s="50">
        <v>14</v>
      </c>
      <c r="M32" s="53">
        <v>1</v>
      </c>
      <c r="N32" s="50">
        <v>9</v>
      </c>
      <c r="O32" s="53">
        <v>9</v>
      </c>
      <c r="P32" s="76">
        <f t="shared" si="0"/>
        <v>76</v>
      </c>
      <c r="Q32" s="49">
        <f t="shared" si="1"/>
        <v>1</v>
      </c>
      <c r="R32" s="52">
        <f t="shared" si="4"/>
        <v>0.76</v>
      </c>
      <c r="S32" s="49" t="str">
        <f t="shared" si="2"/>
        <v>n.B</v>
      </c>
      <c r="T32" s="53"/>
    </row>
    <row r="33" spans="1:20" s="35" customFormat="1" ht="19.5" customHeight="1" x14ac:dyDescent="0.2">
      <c r="A33" s="99" t="s">
        <v>19</v>
      </c>
      <c r="B33" s="51">
        <v>22</v>
      </c>
      <c r="C33" s="103" t="s">
        <v>240</v>
      </c>
      <c r="D33" s="103" t="s">
        <v>49</v>
      </c>
      <c r="E33" s="67" t="s">
        <v>211</v>
      </c>
      <c r="F33" s="50">
        <v>0</v>
      </c>
      <c r="G33" s="53">
        <v>8</v>
      </c>
      <c r="H33" s="50">
        <v>10</v>
      </c>
      <c r="I33" s="53">
        <v>8</v>
      </c>
      <c r="J33" s="50">
        <v>8</v>
      </c>
      <c r="K33" s="53">
        <v>10</v>
      </c>
      <c r="L33" s="50">
        <v>7</v>
      </c>
      <c r="M33" s="53">
        <v>1</v>
      </c>
      <c r="N33" s="50">
        <v>9</v>
      </c>
      <c r="O33" s="53">
        <v>10</v>
      </c>
      <c r="P33" s="76">
        <f t="shared" si="0"/>
        <v>71</v>
      </c>
      <c r="Q33" s="49">
        <f t="shared" si="1"/>
        <v>1</v>
      </c>
      <c r="R33" s="52">
        <f t="shared" si="4"/>
        <v>0.71</v>
      </c>
      <c r="S33" s="49" t="str">
        <f t="shared" si="2"/>
        <v>n.B</v>
      </c>
      <c r="T33" s="53"/>
    </row>
    <row r="34" spans="1:20" s="35" customFormat="1" ht="19.5" customHeight="1" x14ac:dyDescent="0.2">
      <c r="A34" s="99" t="s">
        <v>19</v>
      </c>
      <c r="B34" s="51">
        <v>4</v>
      </c>
      <c r="C34" s="103" t="s">
        <v>241</v>
      </c>
      <c r="D34" s="103" t="s">
        <v>250</v>
      </c>
      <c r="E34" s="67" t="s">
        <v>212</v>
      </c>
      <c r="F34" s="50">
        <v>8</v>
      </c>
      <c r="G34" s="53">
        <v>2</v>
      </c>
      <c r="H34" s="50">
        <v>10</v>
      </c>
      <c r="I34" s="53">
        <v>6</v>
      </c>
      <c r="J34" s="50">
        <v>10</v>
      </c>
      <c r="K34" s="53">
        <v>0</v>
      </c>
      <c r="L34" s="50">
        <v>17</v>
      </c>
      <c r="M34" s="53">
        <v>1</v>
      </c>
      <c r="N34" s="50">
        <v>9</v>
      </c>
      <c r="O34" s="53">
        <v>0</v>
      </c>
      <c r="P34" s="76">
        <f t="shared" si="0"/>
        <v>63</v>
      </c>
      <c r="Q34" s="49">
        <f t="shared" si="1"/>
        <v>2</v>
      </c>
      <c r="R34" s="52">
        <f t="shared" si="4"/>
        <v>0.63</v>
      </c>
      <c r="S34" s="49" t="str">
        <f t="shared" si="2"/>
        <v>n.B</v>
      </c>
      <c r="T34" s="53"/>
    </row>
    <row r="35" spans="1:20" s="35" customFormat="1" ht="19.5" customHeight="1" x14ac:dyDescent="0.2">
      <c r="A35" s="99" t="s">
        <v>19</v>
      </c>
      <c r="B35" s="51">
        <v>24</v>
      </c>
      <c r="C35" s="103" t="s">
        <v>242</v>
      </c>
      <c r="D35" s="103" t="s">
        <v>5</v>
      </c>
      <c r="E35" s="67" t="s">
        <v>213</v>
      </c>
      <c r="F35" s="50">
        <v>0</v>
      </c>
      <c r="G35" s="53">
        <v>0</v>
      </c>
      <c r="H35" s="50">
        <v>8</v>
      </c>
      <c r="I35" s="53">
        <v>0</v>
      </c>
      <c r="J35" s="50">
        <v>8</v>
      </c>
      <c r="K35" s="53">
        <v>7</v>
      </c>
      <c r="L35" s="50">
        <v>17</v>
      </c>
      <c r="M35" s="53">
        <v>1</v>
      </c>
      <c r="N35" s="50">
        <v>10</v>
      </c>
      <c r="O35" s="53">
        <v>10</v>
      </c>
      <c r="P35" s="76">
        <f t="shared" si="0"/>
        <v>61</v>
      </c>
      <c r="Q35" s="49">
        <v>2</v>
      </c>
      <c r="R35" s="52">
        <f t="shared" si="4"/>
        <v>0.61</v>
      </c>
      <c r="S35" s="49" t="str">
        <f t="shared" si="2"/>
        <v>n.B</v>
      </c>
      <c r="T35" s="53"/>
    </row>
    <row r="36" spans="1:20" s="35" customFormat="1" ht="19.5" customHeight="1" x14ac:dyDescent="0.2">
      <c r="A36" s="99" t="s">
        <v>19</v>
      </c>
      <c r="B36" s="51">
        <v>3</v>
      </c>
      <c r="C36" s="103" t="s">
        <v>243</v>
      </c>
      <c r="D36" s="103" t="s">
        <v>251</v>
      </c>
      <c r="E36" s="67" t="s">
        <v>214</v>
      </c>
      <c r="F36" s="50">
        <v>10</v>
      </c>
      <c r="G36" s="53">
        <v>9</v>
      </c>
      <c r="H36" s="50">
        <v>0</v>
      </c>
      <c r="I36" s="53">
        <v>5</v>
      </c>
      <c r="J36" s="50">
        <v>0</v>
      </c>
      <c r="K36" s="53">
        <v>0</v>
      </c>
      <c r="L36" s="50">
        <v>15</v>
      </c>
      <c r="M36" s="53">
        <v>1</v>
      </c>
      <c r="N36" s="50">
        <v>10</v>
      </c>
      <c r="O36" s="53">
        <v>6</v>
      </c>
      <c r="P36" s="76">
        <f t="shared" si="0"/>
        <v>56</v>
      </c>
      <c r="Q36" s="49">
        <v>2</v>
      </c>
      <c r="R36" s="52">
        <f t="shared" si="4"/>
        <v>0.56000000000000005</v>
      </c>
      <c r="S36" s="49" t="str">
        <f t="shared" si="2"/>
        <v>n.B</v>
      </c>
      <c r="T36" s="53"/>
    </row>
    <row r="37" spans="1:20" s="35" customFormat="1" ht="19.5" customHeight="1" x14ac:dyDescent="0.2">
      <c r="A37" s="99" t="s">
        <v>19</v>
      </c>
      <c r="B37" s="51">
        <v>9</v>
      </c>
      <c r="C37" s="103" t="s">
        <v>112</v>
      </c>
      <c r="D37" s="103" t="s">
        <v>32</v>
      </c>
      <c r="E37" s="67" t="s">
        <v>113</v>
      </c>
      <c r="F37" s="50">
        <v>5</v>
      </c>
      <c r="G37" s="53">
        <v>8</v>
      </c>
      <c r="H37" s="50">
        <v>1</v>
      </c>
      <c r="I37" s="53">
        <v>0</v>
      </c>
      <c r="J37" s="50">
        <v>8</v>
      </c>
      <c r="K37" s="53">
        <v>6</v>
      </c>
      <c r="L37" s="50">
        <v>14</v>
      </c>
      <c r="M37" s="53">
        <v>1</v>
      </c>
      <c r="N37" s="50">
        <v>10</v>
      </c>
      <c r="O37" s="53">
        <v>0</v>
      </c>
      <c r="P37" s="76">
        <f t="shared" si="0"/>
        <v>53</v>
      </c>
      <c r="Q37" s="49">
        <f t="shared" si="1"/>
        <v>2</v>
      </c>
      <c r="R37" s="52">
        <f t="shared" si="4"/>
        <v>0.53</v>
      </c>
      <c r="S37" s="49" t="str">
        <f t="shared" si="2"/>
        <v>n.B</v>
      </c>
      <c r="T37" s="53"/>
    </row>
    <row r="38" spans="1:20" s="35" customFormat="1" ht="19.5" customHeight="1" x14ac:dyDescent="0.2">
      <c r="A38" s="99" t="s">
        <v>19</v>
      </c>
      <c r="B38" s="51">
        <v>10</v>
      </c>
      <c r="C38" s="103" t="s">
        <v>244</v>
      </c>
      <c r="D38" s="103" t="s">
        <v>252</v>
      </c>
      <c r="E38" s="67" t="s">
        <v>215</v>
      </c>
      <c r="F38" s="50">
        <v>0</v>
      </c>
      <c r="G38" s="53">
        <v>0</v>
      </c>
      <c r="H38" s="50">
        <v>0</v>
      </c>
      <c r="I38" s="53">
        <v>8</v>
      </c>
      <c r="J38" s="50">
        <v>5</v>
      </c>
      <c r="K38" s="53">
        <v>9</v>
      </c>
      <c r="L38" s="50">
        <v>15</v>
      </c>
      <c r="M38" s="53">
        <v>1</v>
      </c>
      <c r="N38" s="50">
        <v>9</v>
      </c>
      <c r="O38" s="53">
        <v>4</v>
      </c>
      <c r="P38" s="76">
        <f t="shared" si="0"/>
        <v>51</v>
      </c>
      <c r="Q38" s="49">
        <v>2</v>
      </c>
      <c r="R38" s="52">
        <f t="shared" si="4"/>
        <v>0.51</v>
      </c>
      <c r="S38" s="49" t="str">
        <f t="shared" si="2"/>
        <v>n.B</v>
      </c>
      <c r="T38" s="53"/>
    </row>
    <row r="39" spans="1:20" s="35" customFormat="1" ht="19.5" customHeight="1" x14ac:dyDescent="0.2">
      <c r="A39" s="99" t="s">
        <v>19</v>
      </c>
      <c r="B39" s="51">
        <v>28</v>
      </c>
      <c r="C39" s="103" t="s">
        <v>107</v>
      </c>
      <c r="D39" s="103" t="s">
        <v>38</v>
      </c>
      <c r="E39" s="67" t="s">
        <v>108</v>
      </c>
      <c r="F39" s="50">
        <v>10</v>
      </c>
      <c r="G39" s="53">
        <v>10</v>
      </c>
      <c r="H39" s="50">
        <v>4</v>
      </c>
      <c r="I39" s="53">
        <v>7</v>
      </c>
      <c r="J39" s="50">
        <v>0</v>
      </c>
      <c r="K39" s="53">
        <v>8</v>
      </c>
      <c r="L39" s="50">
        <v>0</v>
      </c>
      <c r="M39" s="53">
        <v>0</v>
      </c>
      <c r="N39" s="50">
        <v>7</v>
      </c>
      <c r="O39" s="53">
        <v>5</v>
      </c>
      <c r="P39" s="76">
        <f t="shared" si="0"/>
        <v>51</v>
      </c>
      <c r="Q39" s="49">
        <v>2</v>
      </c>
      <c r="R39" s="52">
        <f t="shared" si="4"/>
        <v>0.51</v>
      </c>
      <c r="S39" s="49" t="str">
        <f t="shared" si="2"/>
        <v>n.B</v>
      </c>
      <c r="T39" s="53"/>
    </row>
    <row r="40" spans="1:20" s="35" customFormat="1" ht="19.5" customHeight="1" x14ac:dyDescent="0.2">
      <c r="A40" s="99" t="s">
        <v>19</v>
      </c>
      <c r="B40" s="51">
        <v>16</v>
      </c>
      <c r="C40" s="103" t="s">
        <v>69</v>
      </c>
      <c r="D40" s="103" t="s">
        <v>27</v>
      </c>
      <c r="E40" s="67" t="s">
        <v>70</v>
      </c>
      <c r="F40" s="50">
        <v>0</v>
      </c>
      <c r="G40" s="53">
        <v>0</v>
      </c>
      <c r="H40" s="50">
        <v>8</v>
      </c>
      <c r="I40" s="53">
        <v>5</v>
      </c>
      <c r="J40" s="50">
        <v>5</v>
      </c>
      <c r="K40" s="53">
        <v>9</v>
      </c>
      <c r="L40" s="50">
        <v>9</v>
      </c>
      <c r="M40" s="53">
        <v>1</v>
      </c>
      <c r="N40" s="50">
        <v>10</v>
      </c>
      <c r="O40" s="53">
        <v>3</v>
      </c>
      <c r="P40" s="76">
        <f t="shared" si="0"/>
        <v>50</v>
      </c>
      <c r="Q40" s="49">
        <v>1</v>
      </c>
      <c r="R40" s="52">
        <f t="shared" si="4"/>
        <v>0.5</v>
      </c>
      <c r="S40" s="49" t="str">
        <f t="shared" si="2"/>
        <v>n.B</v>
      </c>
      <c r="T40" s="53"/>
    </row>
    <row r="41" spans="1:20" s="35" customFormat="1" ht="19.5" customHeight="1" x14ac:dyDescent="0.2">
      <c r="A41" s="99" t="s">
        <v>19</v>
      </c>
      <c r="B41" s="51">
        <v>34</v>
      </c>
      <c r="C41" s="103" t="s">
        <v>245</v>
      </c>
      <c r="D41" s="103" t="s">
        <v>253</v>
      </c>
      <c r="E41" s="67" t="s">
        <v>216</v>
      </c>
      <c r="F41" s="50">
        <v>0</v>
      </c>
      <c r="G41" s="53">
        <v>7</v>
      </c>
      <c r="H41" s="50">
        <v>5</v>
      </c>
      <c r="I41" s="53">
        <v>0</v>
      </c>
      <c r="J41" s="50">
        <v>4</v>
      </c>
      <c r="K41" s="53">
        <v>5</v>
      </c>
      <c r="L41" s="50">
        <v>12</v>
      </c>
      <c r="M41" s="53">
        <v>1</v>
      </c>
      <c r="N41" s="50">
        <v>9</v>
      </c>
      <c r="O41" s="53">
        <v>0</v>
      </c>
      <c r="P41" s="76">
        <f t="shared" ref="P41:P43" si="6">SUM(F41:O41)</f>
        <v>43</v>
      </c>
      <c r="Q41" s="49">
        <f t="shared" si="1"/>
        <v>3</v>
      </c>
      <c r="R41" s="52">
        <f t="shared" ref="R41:R43" si="7">ROUND(IF(ISNUMBER(F41),P41/(COUNTA(F41:O41)*10),""),2)</f>
        <v>0.43</v>
      </c>
      <c r="S41" s="49" t="str">
        <f t="shared" ref="S41:S43" si="8">IF(ISNUMBER(F41),IF(Q41&gt;0,"n.B",IF(R41&lt;51%,"n.B.",IF(R41&lt;65%,"bestanden",IF(R41&lt;81%,"gut",IF(R41&lt;91%,"sehr gut","vorzüglich"))))),"")</f>
        <v>n.B</v>
      </c>
      <c r="T41" s="53"/>
    </row>
    <row r="42" spans="1:20" s="35" customFormat="1" ht="19.5" customHeight="1" x14ac:dyDescent="0.2">
      <c r="A42" s="99" t="s">
        <v>19</v>
      </c>
      <c r="B42" s="51">
        <v>26</v>
      </c>
      <c r="C42" s="103" t="s">
        <v>236</v>
      </c>
      <c r="D42" s="103" t="s">
        <v>52</v>
      </c>
      <c r="E42" s="67" t="s">
        <v>217</v>
      </c>
      <c r="F42" s="50">
        <v>0</v>
      </c>
      <c r="G42" s="53">
        <v>4</v>
      </c>
      <c r="H42" s="50">
        <v>5</v>
      </c>
      <c r="I42" s="53">
        <v>6</v>
      </c>
      <c r="J42" s="50">
        <v>0</v>
      </c>
      <c r="K42" s="53">
        <v>5</v>
      </c>
      <c r="L42" s="50">
        <v>0</v>
      </c>
      <c r="M42" s="53">
        <v>0</v>
      </c>
      <c r="N42" s="50">
        <v>9</v>
      </c>
      <c r="O42" s="53">
        <v>5</v>
      </c>
      <c r="P42" s="76">
        <f t="shared" si="6"/>
        <v>34</v>
      </c>
      <c r="Q42" s="49">
        <v>3</v>
      </c>
      <c r="R42" s="52">
        <f t="shared" si="7"/>
        <v>0.34</v>
      </c>
      <c r="S42" s="49" t="str">
        <f t="shared" si="8"/>
        <v>n.B</v>
      </c>
      <c r="T42" s="53"/>
    </row>
    <row r="43" spans="1:20" s="35" customFormat="1" ht="19.5" customHeight="1" x14ac:dyDescent="0.2">
      <c r="A43" s="99" t="s">
        <v>19</v>
      </c>
      <c r="B43" s="51">
        <v>6</v>
      </c>
      <c r="C43" s="103" t="s">
        <v>37</v>
      </c>
      <c r="D43" s="103" t="s">
        <v>38</v>
      </c>
      <c r="E43" s="67" t="s">
        <v>218</v>
      </c>
      <c r="F43" s="50">
        <v>6</v>
      </c>
      <c r="G43" s="53">
        <v>10</v>
      </c>
      <c r="H43" s="50">
        <v>10</v>
      </c>
      <c r="I43" s="53">
        <v>6</v>
      </c>
      <c r="J43" s="114" t="s">
        <v>220</v>
      </c>
      <c r="K43" s="53"/>
      <c r="L43" s="50"/>
      <c r="M43" s="53"/>
      <c r="N43" s="50"/>
      <c r="O43" s="53"/>
      <c r="P43" s="76">
        <f t="shared" si="6"/>
        <v>32</v>
      </c>
      <c r="Q43" s="49">
        <f t="shared" si="1"/>
        <v>0</v>
      </c>
      <c r="R43" s="52">
        <f t="shared" si="7"/>
        <v>0.64</v>
      </c>
      <c r="S43" s="49" t="s">
        <v>162</v>
      </c>
      <c r="T43" s="53"/>
    </row>
    <row r="44" spans="1:20" s="35" customFormat="1" ht="19.5" customHeight="1" thickBot="1" x14ac:dyDescent="0.25">
      <c r="A44" s="108" t="s">
        <v>19</v>
      </c>
      <c r="B44" s="105">
        <v>2</v>
      </c>
      <c r="C44" s="106" t="s">
        <v>59</v>
      </c>
      <c r="D44" s="106" t="s">
        <v>60</v>
      </c>
      <c r="E44" s="107" t="s">
        <v>219</v>
      </c>
      <c r="F44" s="104">
        <v>3</v>
      </c>
      <c r="G44" s="110">
        <v>9</v>
      </c>
      <c r="H44" s="104">
        <v>5</v>
      </c>
      <c r="I44" s="110">
        <v>5</v>
      </c>
      <c r="J44" s="115" t="s">
        <v>220</v>
      </c>
      <c r="K44" s="110"/>
      <c r="L44" s="104"/>
      <c r="M44" s="110"/>
      <c r="N44" s="104"/>
      <c r="O44" s="110"/>
      <c r="P44" s="111">
        <f t="shared" si="0"/>
        <v>22</v>
      </c>
      <c r="Q44" s="112">
        <f t="shared" si="1"/>
        <v>0</v>
      </c>
      <c r="R44" s="113">
        <f t="shared" si="4"/>
        <v>0.44</v>
      </c>
      <c r="S44" s="112" t="s">
        <v>162</v>
      </c>
      <c r="T44" s="110"/>
    </row>
    <row r="46" spans="1:20" ht="19.5" customHeight="1" x14ac:dyDescent="0.2">
      <c r="E46" s="59"/>
    </row>
    <row r="47" spans="1:20" ht="19.5" customHeight="1" x14ac:dyDescent="0.2">
      <c r="E47" s="59"/>
    </row>
    <row r="48" spans="1:20" ht="19.5" customHeight="1" x14ac:dyDescent="0.2">
      <c r="E48" s="59"/>
    </row>
    <row r="49" spans="5:5" ht="19.5" customHeight="1" x14ac:dyDescent="0.2">
      <c r="E49" s="59"/>
    </row>
    <row r="50" spans="5:5" ht="19.5" customHeight="1" x14ac:dyDescent="0.2">
      <c r="E50" s="59"/>
    </row>
  </sheetData>
  <sheetProtection autoFilter="0"/>
  <mergeCells count="9">
    <mergeCell ref="A4:E4"/>
    <mergeCell ref="F4:T4"/>
    <mergeCell ref="A5:B5"/>
    <mergeCell ref="C5:D5"/>
    <mergeCell ref="F5:G5"/>
    <mergeCell ref="H5:I5"/>
    <mergeCell ref="J5:K5"/>
    <mergeCell ref="L5:M5"/>
    <mergeCell ref="N5:O5"/>
  </mergeCells>
  <printOptions horizontalCentered="1"/>
  <pageMargins left="0.25" right="0.23622047244094491" top="0.76" bottom="0.39" header="0.56000000000000005" footer="0.23622047244094491"/>
  <pageSetup paperSize="9" scale="75" orientation="landscape" r:id="rId1"/>
  <headerFooter alignWithMargins="0">
    <oddHeader>&amp;C&amp;"Arial,Fett Kursiv"&amp;14&amp;A</oddHead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view="pageBreakPreview" zoomScale="90" zoomScaleNormal="86" workbookViewId="0">
      <pane ySplit="5" topLeftCell="A6" activePane="bottomLeft" state="frozen"/>
      <selection activeCell="G17" sqref="G17"/>
      <selection pane="bottomLeft" activeCell="E42" sqref="E42"/>
    </sheetView>
  </sheetViews>
  <sheetFormatPr baseColWidth="10" defaultColWidth="14.85546875" defaultRowHeight="19.5" customHeight="1" x14ac:dyDescent="0.2"/>
  <cols>
    <col min="1" max="1" width="3.7109375" style="9" customWidth="1"/>
    <col min="2" max="2" width="3.5703125" style="9" customWidth="1"/>
    <col min="3" max="3" width="12.7109375" style="9" bestFit="1" customWidth="1"/>
    <col min="4" max="4" width="15.42578125" style="9" bestFit="1" customWidth="1"/>
    <col min="5" max="5" width="38.42578125" style="9" bestFit="1" customWidth="1"/>
    <col min="6" max="6" width="6.5703125" style="9" customWidth="1"/>
    <col min="7" max="15" width="6.7109375" style="9" customWidth="1"/>
    <col min="16" max="16" width="9.42578125" style="9" customWidth="1"/>
    <col min="17" max="17" width="5.42578125" style="9" bestFit="1" customWidth="1"/>
    <col min="18" max="18" width="8" style="9" customWidth="1"/>
    <col min="19" max="19" width="13.5703125" style="9" bestFit="1" customWidth="1"/>
    <col min="20" max="20" width="6.28515625" style="9" customWidth="1"/>
    <col min="21" max="16384" width="14.85546875" style="9"/>
  </cols>
  <sheetData>
    <row r="1" spans="1:36" ht="24" customHeight="1" x14ac:dyDescent="0.2">
      <c r="A1" s="1" t="s">
        <v>130</v>
      </c>
      <c r="B1" s="2"/>
      <c r="C1" s="3"/>
      <c r="D1" s="3"/>
      <c r="E1" s="77"/>
      <c r="F1" s="4" t="s">
        <v>98</v>
      </c>
      <c r="G1" s="82"/>
      <c r="H1" s="78" t="s">
        <v>132</v>
      </c>
      <c r="I1" s="78"/>
      <c r="J1" s="78"/>
      <c r="K1" s="82"/>
      <c r="L1" s="78"/>
      <c r="M1" s="78" t="s">
        <v>135</v>
      </c>
      <c r="N1" s="4"/>
      <c r="O1" s="5"/>
      <c r="P1" s="5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4" customHeight="1" x14ac:dyDescent="0.2">
      <c r="A2" s="10" t="s">
        <v>131</v>
      </c>
      <c r="B2" s="11"/>
      <c r="C2" s="12"/>
      <c r="D2" s="12"/>
      <c r="E2" s="48"/>
      <c r="F2" s="60"/>
      <c r="G2" s="83"/>
      <c r="H2" s="79" t="s">
        <v>133</v>
      </c>
      <c r="I2" s="80"/>
      <c r="J2" s="80"/>
      <c r="K2" s="83"/>
      <c r="L2" s="79"/>
      <c r="M2" s="79" t="s">
        <v>136</v>
      </c>
      <c r="N2" s="61"/>
      <c r="O2" s="61"/>
      <c r="P2" s="61"/>
      <c r="Q2" s="61"/>
      <c r="R2" s="61"/>
      <c r="S2" s="61"/>
      <c r="T2" s="13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4" customHeight="1" thickBot="1" x14ac:dyDescent="0.25">
      <c r="A3" s="84" t="s">
        <v>30</v>
      </c>
      <c r="B3" s="85"/>
      <c r="C3" s="86"/>
      <c r="D3" s="86"/>
      <c r="E3" s="87"/>
      <c r="F3" s="14"/>
      <c r="G3" s="88"/>
      <c r="H3" s="81" t="s">
        <v>134</v>
      </c>
      <c r="I3" s="81"/>
      <c r="J3" s="81"/>
      <c r="K3" s="88"/>
      <c r="L3" s="81"/>
      <c r="M3" s="14"/>
      <c r="N3" s="14"/>
      <c r="O3" s="15"/>
      <c r="P3" s="16"/>
      <c r="Q3" s="17"/>
      <c r="R3" s="17"/>
      <c r="S3" s="17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6" ht="19.5" customHeight="1" thickBot="1" x14ac:dyDescent="0.25">
      <c r="A4" s="92" t="s">
        <v>7</v>
      </c>
      <c r="B4" s="96"/>
      <c r="C4" s="96"/>
      <c r="D4" s="96"/>
      <c r="E4" s="96"/>
      <c r="F4" s="94" t="s">
        <v>8</v>
      </c>
      <c r="G4" s="94"/>
      <c r="H4" s="94"/>
      <c r="I4" s="94"/>
      <c r="J4" s="94"/>
      <c r="K4" s="94"/>
      <c r="L4" s="94"/>
      <c r="M4" s="94"/>
      <c r="N4" s="94"/>
      <c r="O4" s="95"/>
      <c r="P4" s="95"/>
      <c r="Q4" s="95"/>
      <c r="R4" s="95"/>
      <c r="S4" s="95"/>
      <c r="T4" s="95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ht="26.25" thickBot="1" x14ac:dyDescent="0.25">
      <c r="A5" s="90" t="s">
        <v>9</v>
      </c>
      <c r="B5" s="91"/>
      <c r="C5" s="92" t="s">
        <v>10</v>
      </c>
      <c r="D5" s="93"/>
      <c r="E5" s="89" t="s">
        <v>11</v>
      </c>
      <c r="F5" s="97" t="s">
        <v>103</v>
      </c>
      <c r="G5" s="98"/>
      <c r="H5" s="97" t="s">
        <v>99</v>
      </c>
      <c r="I5" s="98"/>
      <c r="J5" s="97" t="s">
        <v>100</v>
      </c>
      <c r="K5" s="98"/>
      <c r="L5" s="97" t="s">
        <v>101</v>
      </c>
      <c r="M5" s="98"/>
      <c r="N5" s="97" t="s">
        <v>102</v>
      </c>
      <c r="O5" s="98"/>
      <c r="P5" s="21" t="s">
        <v>12</v>
      </c>
      <c r="Q5" s="89" t="s">
        <v>13</v>
      </c>
      <c r="R5" s="22" t="s">
        <v>14</v>
      </c>
      <c r="S5" s="89" t="s">
        <v>15</v>
      </c>
      <c r="T5" s="89" t="s">
        <v>16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6" s="25" customFormat="1" ht="19.5" customHeight="1" x14ac:dyDescent="0.25">
      <c r="A6" s="27" t="s">
        <v>17</v>
      </c>
      <c r="B6" s="28">
        <v>7</v>
      </c>
      <c r="C6" s="29" t="s">
        <v>163</v>
      </c>
      <c r="D6" s="29" t="s">
        <v>45</v>
      </c>
      <c r="E6" s="62" t="s">
        <v>138</v>
      </c>
      <c r="F6" s="68">
        <v>9</v>
      </c>
      <c r="G6" s="69">
        <v>10</v>
      </c>
      <c r="H6" s="68">
        <v>9</v>
      </c>
      <c r="I6" s="69">
        <v>10</v>
      </c>
      <c r="J6" s="68">
        <v>10</v>
      </c>
      <c r="K6" s="69">
        <v>9</v>
      </c>
      <c r="L6" s="68">
        <v>17</v>
      </c>
      <c r="M6" s="69">
        <v>1</v>
      </c>
      <c r="N6" s="68">
        <v>10</v>
      </c>
      <c r="O6" s="69">
        <v>10</v>
      </c>
      <c r="P6" s="71">
        <f t="shared" ref="P6:P37" si="0">SUM(F6:O6)</f>
        <v>95</v>
      </c>
      <c r="Q6" s="30">
        <f t="shared" ref="Q6:Q43" si="1">COUNTIF(F6:O6,0)</f>
        <v>0</v>
      </c>
      <c r="R6" s="40">
        <f>ROUND(IF(ISNUMBER(F6),P6/(COUNTA(F6:O6)*10),""),2)</f>
        <v>0.95</v>
      </c>
      <c r="S6" s="30" t="str">
        <f t="shared" ref="S6:S42" si="2">IF(ISNUMBER(F6),IF(Q6&gt;0,"n.B",IF(R6&lt;51%,"n.B.",IF(R6&lt;65%,"bestanden",IF(R6&lt;81%,"gut",IF(R6&lt;91%,"sehr gut","vorzüglich"))))),"")</f>
        <v>vorzüglich</v>
      </c>
      <c r="T6" s="24">
        <f>IF(ISNUMBER(F6),IF(Q6&gt;0,"",RANK(P6,$P$6:$P$31)),"")</f>
        <v>1</v>
      </c>
    </row>
    <row r="7" spans="1:36" s="25" customFormat="1" ht="19.5" customHeight="1" x14ac:dyDescent="0.25">
      <c r="A7" s="43" t="s">
        <v>17</v>
      </c>
      <c r="B7" s="44">
        <v>8</v>
      </c>
      <c r="C7" s="45" t="s">
        <v>86</v>
      </c>
      <c r="D7" s="45" t="s">
        <v>52</v>
      </c>
      <c r="E7" s="63" t="s">
        <v>139</v>
      </c>
      <c r="F7" s="43">
        <v>9</v>
      </c>
      <c r="G7" s="70">
        <v>7</v>
      </c>
      <c r="H7" s="43">
        <v>10</v>
      </c>
      <c r="I7" s="70">
        <v>10</v>
      </c>
      <c r="J7" s="43">
        <v>10</v>
      </c>
      <c r="K7" s="70">
        <v>7</v>
      </c>
      <c r="L7" s="43">
        <v>19</v>
      </c>
      <c r="M7" s="70">
        <v>1</v>
      </c>
      <c r="N7" s="43">
        <v>10</v>
      </c>
      <c r="O7" s="70">
        <v>10</v>
      </c>
      <c r="P7" s="72">
        <f t="shared" si="0"/>
        <v>93</v>
      </c>
      <c r="Q7" s="46">
        <f t="shared" si="1"/>
        <v>0</v>
      </c>
      <c r="R7" s="41">
        <f>ROUND(IF(ISNUMBER(F7),P7/(COUNTA(F7:O7)*10),""),2)</f>
        <v>0.93</v>
      </c>
      <c r="S7" s="46" t="str">
        <f t="shared" si="2"/>
        <v>vorzüglich</v>
      </c>
      <c r="T7" s="26">
        <f>IF(ISNUMBER(F7),IF(Q7&gt;0,"",RANK(P7,$P$6:$P$31)),"")</f>
        <v>2</v>
      </c>
    </row>
    <row r="8" spans="1:36" s="25" customFormat="1" ht="19.5" customHeight="1" x14ac:dyDescent="0.25">
      <c r="A8" s="27" t="s">
        <v>17</v>
      </c>
      <c r="B8" s="28">
        <v>19</v>
      </c>
      <c r="C8" s="29" t="s">
        <v>21</v>
      </c>
      <c r="D8" s="29" t="s">
        <v>22</v>
      </c>
      <c r="E8" s="62" t="s">
        <v>65</v>
      </c>
      <c r="F8" s="27">
        <v>10</v>
      </c>
      <c r="G8" s="24">
        <v>9</v>
      </c>
      <c r="H8" s="27">
        <v>10</v>
      </c>
      <c r="I8" s="24">
        <v>10</v>
      </c>
      <c r="J8" s="27">
        <v>9</v>
      </c>
      <c r="K8" s="24">
        <v>6</v>
      </c>
      <c r="L8" s="27">
        <v>19</v>
      </c>
      <c r="M8" s="24">
        <v>1</v>
      </c>
      <c r="N8" s="27">
        <v>10</v>
      </c>
      <c r="O8" s="24">
        <v>6</v>
      </c>
      <c r="P8" s="71">
        <f t="shared" si="0"/>
        <v>90</v>
      </c>
      <c r="Q8" s="30">
        <f t="shared" si="1"/>
        <v>0</v>
      </c>
      <c r="R8" s="40">
        <f>ROUND(IF(ISNUMBER(F8),P8/(COUNTA(F8:O8)*10),""),2)</f>
        <v>0.9</v>
      </c>
      <c r="S8" s="30" t="str">
        <f t="shared" si="2"/>
        <v>sehr gut</v>
      </c>
      <c r="T8" s="24">
        <f>IF(ISNUMBER(F8),IF(Q8&gt;0,"",RANK(P8,$P$6:$P$31)),"")</f>
        <v>3</v>
      </c>
    </row>
    <row r="9" spans="1:36" s="35" customFormat="1" ht="19.5" customHeight="1" x14ac:dyDescent="0.2">
      <c r="A9" s="36" t="s">
        <v>17</v>
      </c>
      <c r="B9" s="37">
        <v>35</v>
      </c>
      <c r="C9" s="100" t="s">
        <v>40</v>
      </c>
      <c r="D9" s="100" t="s">
        <v>41</v>
      </c>
      <c r="E9" s="64" t="s">
        <v>42</v>
      </c>
      <c r="F9" s="36">
        <v>9</v>
      </c>
      <c r="G9" s="39">
        <v>9</v>
      </c>
      <c r="H9" s="36">
        <v>10</v>
      </c>
      <c r="I9" s="39">
        <v>2</v>
      </c>
      <c r="J9" s="36">
        <v>10</v>
      </c>
      <c r="K9" s="39">
        <v>10</v>
      </c>
      <c r="L9" s="36">
        <v>19</v>
      </c>
      <c r="M9" s="39">
        <v>1</v>
      </c>
      <c r="N9" s="36">
        <v>10</v>
      </c>
      <c r="O9" s="39">
        <v>8</v>
      </c>
      <c r="P9" s="73">
        <f t="shared" si="0"/>
        <v>88</v>
      </c>
      <c r="Q9" s="38">
        <f t="shared" si="1"/>
        <v>0</v>
      </c>
      <c r="R9" s="42">
        <f>ROUND(IF(ISNUMBER(F9),P9/(COUNTA(F9:O9)*10),""),2)</f>
        <v>0.88</v>
      </c>
      <c r="S9" s="38" t="str">
        <f t="shared" si="2"/>
        <v>sehr gut</v>
      </c>
      <c r="T9" s="39">
        <f>IF(ISNUMBER(F9),IF(Q9&gt;0,"",RANK(P9,$P$6:$P$31)),"")</f>
        <v>4</v>
      </c>
    </row>
    <row r="10" spans="1:36" s="35" customFormat="1" ht="19.5" customHeight="1" x14ac:dyDescent="0.2">
      <c r="A10" s="54" t="s">
        <v>17</v>
      </c>
      <c r="B10" s="55">
        <v>4</v>
      </c>
      <c r="C10" s="101" t="s">
        <v>83</v>
      </c>
      <c r="D10" s="101" t="s">
        <v>84</v>
      </c>
      <c r="E10" s="65" t="s">
        <v>85</v>
      </c>
      <c r="F10" s="54">
        <v>9</v>
      </c>
      <c r="G10" s="58">
        <v>10</v>
      </c>
      <c r="H10" s="54">
        <v>6</v>
      </c>
      <c r="I10" s="58">
        <v>6</v>
      </c>
      <c r="J10" s="54">
        <v>8</v>
      </c>
      <c r="K10" s="58">
        <v>9</v>
      </c>
      <c r="L10" s="54">
        <v>18</v>
      </c>
      <c r="M10" s="58">
        <v>1</v>
      </c>
      <c r="N10" s="54">
        <v>9</v>
      </c>
      <c r="O10" s="58">
        <v>8</v>
      </c>
      <c r="P10" s="74">
        <f t="shared" si="0"/>
        <v>84</v>
      </c>
      <c r="Q10" s="56">
        <f t="shared" si="1"/>
        <v>0</v>
      </c>
      <c r="R10" s="57">
        <f>ROUND(IF(ISNUMBER(F10),P10/(COUNTA(F10:O10)*10),""),2)</f>
        <v>0.84</v>
      </c>
      <c r="S10" s="56" t="str">
        <f t="shared" si="2"/>
        <v>sehr gut</v>
      </c>
      <c r="T10" s="58">
        <f>IF(ISNUMBER(F10),IF(Q10&gt;0,"",RANK(P10,$P$6:$P$31)),"")</f>
        <v>5</v>
      </c>
    </row>
    <row r="11" spans="1:36" s="35" customFormat="1" ht="19.5" customHeight="1" x14ac:dyDescent="0.2">
      <c r="A11" s="36" t="s">
        <v>17</v>
      </c>
      <c r="B11" s="37">
        <v>9</v>
      </c>
      <c r="C11" s="100" t="s">
        <v>164</v>
      </c>
      <c r="D11" s="100" t="s">
        <v>57</v>
      </c>
      <c r="E11" s="64" t="s">
        <v>140</v>
      </c>
      <c r="F11" s="36">
        <v>7</v>
      </c>
      <c r="G11" s="39">
        <v>5</v>
      </c>
      <c r="H11" s="36">
        <v>8</v>
      </c>
      <c r="I11" s="39">
        <v>9</v>
      </c>
      <c r="J11" s="36">
        <v>10</v>
      </c>
      <c r="K11" s="39">
        <v>8</v>
      </c>
      <c r="L11" s="36">
        <v>17</v>
      </c>
      <c r="M11" s="39">
        <v>1</v>
      </c>
      <c r="N11" s="36">
        <v>10</v>
      </c>
      <c r="O11" s="39">
        <v>9</v>
      </c>
      <c r="P11" s="73">
        <f t="shared" si="0"/>
        <v>84</v>
      </c>
      <c r="Q11" s="38">
        <f t="shared" si="1"/>
        <v>0</v>
      </c>
      <c r="R11" s="42">
        <f t="shared" ref="R11:R42" si="3">ROUND(IF(ISNUMBER(F11),P11/(COUNTA(F11:O11)*10),""),2)</f>
        <v>0.84</v>
      </c>
      <c r="S11" s="38" t="str">
        <f t="shared" si="2"/>
        <v>sehr gut</v>
      </c>
      <c r="T11" s="39">
        <f t="shared" ref="T11:T31" si="4">IF(ISNUMBER(F11),IF(Q11&gt;0,"",RANK(P11,$P$6:$P$31)),"")</f>
        <v>5</v>
      </c>
    </row>
    <row r="12" spans="1:36" s="35" customFormat="1" ht="19.5" customHeight="1" x14ac:dyDescent="0.2">
      <c r="A12" s="31" t="s">
        <v>17</v>
      </c>
      <c r="B12" s="32">
        <v>6</v>
      </c>
      <c r="C12" s="102" t="s">
        <v>29</v>
      </c>
      <c r="D12" s="102" t="s">
        <v>105</v>
      </c>
      <c r="E12" s="66" t="s">
        <v>106</v>
      </c>
      <c r="F12" s="31">
        <v>9</v>
      </c>
      <c r="G12" s="34">
        <v>10</v>
      </c>
      <c r="H12" s="31">
        <v>4</v>
      </c>
      <c r="I12" s="34">
        <v>5</v>
      </c>
      <c r="J12" s="31">
        <v>10</v>
      </c>
      <c r="K12" s="34">
        <v>8</v>
      </c>
      <c r="L12" s="31">
        <v>19</v>
      </c>
      <c r="M12" s="34">
        <v>1</v>
      </c>
      <c r="N12" s="31">
        <v>8</v>
      </c>
      <c r="O12" s="34">
        <v>9</v>
      </c>
      <c r="P12" s="75">
        <f t="shared" si="0"/>
        <v>83</v>
      </c>
      <c r="Q12" s="33">
        <f t="shared" si="1"/>
        <v>0</v>
      </c>
      <c r="R12" s="57">
        <f t="shared" si="3"/>
        <v>0.83</v>
      </c>
      <c r="S12" s="33" t="str">
        <f t="shared" si="2"/>
        <v>sehr gut</v>
      </c>
      <c r="T12" s="58">
        <f t="shared" si="4"/>
        <v>7</v>
      </c>
    </row>
    <row r="13" spans="1:36" s="35" customFormat="1" ht="19.5" customHeight="1" x14ac:dyDescent="0.2">
      <c r="A13" s="36" t="s">
        <v>17</v>
      </c>
      <c r="B13" s="37">
        <v>31</v>
      </c>
      <c r="C13" s="100" t="s">
        <v>165</v>
      </c>
      <c r="D13" s="100" t="s">
        <v>4</v>
      </c>
      <c r="E13" s="64" t="s">
        <v>141</v>
      </c>
      <c r="F13" s="36">
        <v>8</v>
      </c>
      <c r="G13" s="39">
        <v>8</v>
      </c>
      <c r="H13" s="36">
        <v>10</v>
      </c>
      <c r="I13" s="39">
        <v>10</v>
      </c>
      <c r="J13" s="36">
        <v>10</v>
      </c>
      <c r="K13" s="39">
        <v>6</v>
      </c>
      <c r="L13" s="36">
        <v>13</v>
      </c>
      <c r="M13" s="39">
        <v>1</v>
      </c>
      <c r="N13" s="36">
        <v>9</v>
      </c>
      <c r="O13" s="39">
        <v>8</v>
      </c>
      <c r="P13" s="73">
        <f t="shared" si="0"/>
        <v>83</v>
      </c>
      <c r="Q13" s="38">
        <f t="shared" si="1"/>
        <v>0</v>
      </c>
      <c r="R13" s="42">
        <f t="shared" si="3"/>
        <v>0.83</v>
      </c>
      <c r="S13" s="38" t="str">
        <f t="shared" si="2"/>
        <v>sehr gut</v>
      </c>
      <c r="T13" s="39">
        <f t="shared" si="4"/>
        <v>7</v>
      </c>
    </row>
    <row r="14" spans="1:36" s="35" customFormat="1" ht="19.5" customHeight="1" x14ac:dyDescent="0.2">
      <c r="A14" s="31" t="s">
        <v>17</v>
      </c>
      <c r="B14" s="32">
        <v>3</v>
      </c>
      <c r="C14" s="102" t="s">
        <v>96</v>
      </c>
      <c r="D14" s="102" t="s">
        <v>53</v>
      </c>
      <c r="E14" s="66" t="s">
        <v>97</v>
      </c>
      <c r="F14" s="31">
        <v>9</v>
      </c>
      <c r="G14" s="34">
        <v>10</v>
      </c>
      <c r="H14" s="31">
        <v>9</v>
      </c>
      <c r="I14" s="34">
        <v>8</v>
      </c>
      <c r="J14" s="31">
        <v>7</v>
      </c>
      <c r="K14" s="34">
        <v>4</v>
      </c>
      <c r="L14" s="31">
        <v>16</v>
      </c>
      <c r="M14" s="34">
        <v>1</v>
      </c>
      <c r="N14" s="31">
        <v>10</v>
      </c>
      <c r="O14" s="34">
        <v>8</v>
      </c>
      <c r="P14" s="75">
        <f t="shared" si="0"/>
        <v>82</v>
      </c>
      <c r="Q14" s="33">
        <f t="shared" si="1"/>
        <v>0</v>
      </c>
      <c r="R14" s="57">
        <f t="shared" si="3"/>
        <v>0.82</v>
      </c>
      <c r="S14" s="33" t="str">
        <f t="shared" si="2"/>
        <v>sehr gut</v>
      </c>
      <c r="T14" s="58">
        <f t="shared" si="4"/>
        <v>9</v>
      </c>
    </row>
    <row r="15" spans="1:36" s="35" customFormat="1" ht="19.5" customHeight="1" x14ac:dyDescent="0.2">
      <c r="A15" s="36" t="s">
        <v>17</v>
      </c>
      <c r="B15" s="37">
        <v>24</v>
      </c>
      <c r="C15" s="100" t="s">
        <v>166</v>
      </c>
      <c r="D15" s="100" t="s">
        <v>109</v>
      </c>
      <c r="E15" s="64" t="s">
        <v>142</v>
      </c>
      <c r="F15" s="36">
        <v>8</v>
      </c>
      <c r="G15" s="39">
        <v>8</v>
      </c>
      <c r="H15" s="36">
        <v>10</v>
      </c>
      <c r="I15" s="39">
        <v>10</v>
      </c>
      <c r="J15" s="36">
        <v>6</v>
      </c>
      <c r="K15" s="39">
        <v>5</v>
      </c>
      <c r="L15" s="36">
        <v>17</v>
      </c>
      <c r="M15" s="39">
        <v>1</v>
      </c>
      <c r="N15" s="36">
        <v>9</v>
      </c>
      <c r="O15" s="39">
        <v>8</v>
      </c>
      <c r="P15" s="73">
        <f t="shared" si="0"/>
        <v>82</v>
      </c>
      <c r="Q15" s="38">
        <f t="shared" si="1"/>
        <v>0</v>
      </c>
      <c r="R15" s="42">
        <f t="shared" si="3"/>
        <v>0.82</v>
      </c>
      <c r="S15" s="38" t="str">
        <f t="shared" si="2"/>
        <v>sehr gut</v>
      </c>
      <c r="T15" s="39">
        <f t="shared" si="4"/>
        <v>9</v>
      </c>
    </row>
    <row r="16" spans="1:36" s="35" customFormat="1" ht="19.5" customHeight="1" x14ac:dyDescent="0.2">
      <c r="A16" s="54" t="s">
        <v>17</v>
      </c>
      <c r="B16" s="55">
        <v>33</v>
      </c>
      <c r="C16" s="101" t="s">
        <v>35</v>
      </c>
      <c r="D16" s="101" t="s">
        <v>27</v>
      </c>
      <c r="E16" s="65" t="s">
        <v>143</v>
      </c>
      <c r="F16" s="54">
        <v>9</v>
      </c>
      <c r="G16" s="58">
        <v>10</v>
      </c>
      <c r="H16" s="54">
        <v>2</v>
      </c>
      <c r="I16" s="58">
        <v>10</v>
      </c>
      <c r="J16" s="54">
        <v>6</v>
      </c>
      <c r="K16" s="58">
        <v>7</v>
      </c>
      <c r="L16" s="54">
        <v>19</v>
      </c>
      <c r="M16" s="58">
        <v>1</v>
      </c>
      <c r="N16" s="54">
        <v>9</v>
      </c>
      <c r="O16" s="58">
        <v>8</v>
      </c>
      <c r="P16" s="74">
        <f t="shared" si="0"/>
        <v>81</v>
      </c>
      <c r="Q16" s="56">
        <f t="shared" si="1"/>
        <v>0</v>
      </c>
      <c r="R16" s="57">
        <f t="shared" si="3"/>
        <v>0.81</v>
      </c>
      <c r="S16" s="56" t="str">
        <f t="shared" si="2"/>
        <v>sehr gut</v>
      </c>
      <c r="T16" s="58">
        <f t="shared" si="4"/>
        <v>11</v>
      </c>
    </row>
    <row r="17" spans="1:20" s="35" customFormat="1" ht="19.5" customHeight="1" x14ac:dyDescent="0.2">
      <c r="A17" s="36" t="s">
        <v>17</v>
      </c>
      <c r="B17" s="37">
        <v>16</v>
      </c>
      <c r="C17" s="100" t="s">
        <v>75</v>
      </c>
      <c r="D17" s="100" t="s">
        <v>76</v>
      </c>
      <c r="E17" s="64" t="s">
        <v>77</v>
      </c>
      <c r="F17" s="36">
        <v>8</v>
      </c>
      <c r="G17" s="39">
        <v>8</v>
      </c>
      <c r="H17" s="36">
        <v>5</v>
      </c>
      <c r="I17" s="39">
        <v>10</v>
      </c>
      <c r="J17" s="36">
        <v>10</v>
      </c>
      <c r="K17" s="39">
        <v>5</v>
      </c>
      <c r="L17" s="36">
        <v>16</v>
      </c>
      <c r="M17" s="39">
        <v>1</v>
      </c>
      <c r="N17" s="36">
        <v>10</v>
      </c>
      <c r="O17" s="39">
        <v>7</v>
      </c>
      <c r="P17" s="73">
        <f t="shared" si="0"/>
        <v>80</v>
      </c>
      <c r="Q17" s="38">
        <f t="shared" si="1"/>
        <v>0</v>
      </c>
      <c r="R17" s="42">
        <f t="shared" si="3"/>
        <v>0.8</v>
      </c>
      <c r="S17" s="38" t="str">
        <f t="shared" si="2"/>
        <v>gut</v>
      </c>
      <c r="T17" s="39">
        <f t="shared" si="4"/>
        <v>12</v>
      </c>
    </row>
    <row r="18" spans="1:20" s="35" customFormat="1" ht="19.5" customHeight="1" x14ac:dyDescent="0.2">
      <c r="A18" s="54" t="s">
        <v>17</v>
      </c>
      <c r="B18" s="55">
        <v>36</v>
      </c>
      <c r="C18" s="101" t="s">
        <v>167</v>
      </c>
      <c r="D18" s="101" t="s">
        <v>180</v>
      </c>
      <c r="E18" s="65" t="s">
        <v>144</v>
      </c>
      <c r="F18" s="54">
        <v>9</v>
      </c>
      <c r="G18" s="58">
        <v>10</v>
      </c>
      <c r="H18" s="54">
        <v>2</v>
      </c>
      <c r="I18" s="58">
        <v>10</v>
      </c>
      <c r="J18" s="54">
        <v>10</v>
      </c>
      <c r="K18" s="58">
        <v>7</v>
      </c>
      <c r="L18" s="54">
        <v>11</v>
      </c>
      <c r="M18" s="58">
        <v>1</v>
      </c>
      <c r="N18" s="54">
        <v>10</v>
      </c>
      <c r="O18" s="58">
        <v>9</v>
      </c>
      <c r="P18" s="74">
        <f t="shared" si="0"/>
        <v>79</v>
      </c>
      <c r="Q18" s="56">
        <f t="shared" si="1"/>
        <v>0</v>
      </c>
      <c r="R18" s="57">
        <f t="shared" si="3"/>
        <v>0.79</v>
      </c>
      <c r="S18" s="56" t="str">
        <f t="shared" si="2"/>
        <v>gut</v>
      </c>
      <c r="T18" s="58">
        <f t="shared" si="4"/>
        <v>13</v>
      </c>
    </row>
    <row r="19" spans="1:20" s="35" customFormat="1" ht="19.5" customHeight="1" x14ac:dyDescent="0.2">
      <c r="A19" s="36" t="s">
        <v>17</v>
      </c>
      <c r="B19" s="37">
        <v>10</v>
      </c>
      <c r="C19" s="100" t="s">
        <v>168</v>
      </c>
      <c r="D19" s="100" t="s">
        <v>114</v>
      </c>
      <c r="E19" s="64" t="s">
        <v>145</v>
      </c>
      <c r="F19" s="36">
        <v>9</v>
      </c>
      <c r="G19" s="39">
        <v>8</v>
      </c>
      <c r="H19" s="36">
        <v>4</v>
      </c>
      <c r="I19" s="39">
        <v>9</v>
      </c>
      <c r="J19" s="36">
        <v>8</v>
      </c>
      <c r="K19" s="39">
        <v>6</v>
      </c>
      <c r="L19" s="36">
        <v>17</v>
      </c>
      <c r="M19" s="39">
        <v>1</v>
      </c>
      <c r="N19" s="36">
        <v>8</v>
      </c>
      <c r="O19" s="39">
        <v>8</v>
      </c>
      <c r="P19" s="73">
        <f t="shared" si="0"/>
        <v>78</v>
      </c>
      <c r="Q19" s="38">
        <f t="shared" si="1"/>
        <v>0</v>
      </c>
      <c r="R19" s="42">
        <f t="shared" si="3"/>
        <v>0.78</v>
      </c>
      <c r="S19" s="38" t="str">
        <f t="shared" si="2"/>
        <v>gut</v>
      </c>
      <c r="T19" s="39">
        <f t="shared" si="4"/>
        <v>14</v>
      </c>
    </row>
    <row r="20" spans="1:20" s="35" customFormat="1" ht="19.5" customHeight="1" x14ac:dyDescent="0.2">
      <c r="A20" s="54" t="s">
        <v>17</v>
      </c>
      <c r="B20" s="55">
        <v>21</v>
      </c>
      <c r="C20" s="101" t="s">
        <v>94</v>
      </c>
      <c r="D20" s="101" t="s">
        <v>91</v>
      </c>
      <c r="E20" s="65" t="s">
        <v>95</v>
      </c>
      <c r="F20" s="54">
        <v>5</v>
      </c>
      <c r="G20" s="58">
        <v>8</v>
      </c>
      <c r="H20" s="54">
        <v>10</v>
      </c>
      <c r="I20" s="58">
        <v>9</v>
      </c>
      <c r="J20" s="54">
        <v>10</v>
      </c>
      <c r="K20" s="58">
        <v>6</v>
      </c>
      <c r="L20" s="54">
        <v>12</v>
      </c>
      <c r="M20" s="58">
        <v>1</v>
      </c>
      <c r="N20" s="54">
        <v>9</v>
      </c>
      <c r="O20" s="58">
        <v>8</v>
      </c>
      <c r="P20" s="74">
        <f t="shared" si="0"/>
        <v>78</v>
      </c>
      <c r="Q20" s="56">
        <f t="shared" si="1"/>
        <v>0</v>
      </c>
      <c r="R20" s="57">
        <f t="shared" si="3"/>
        <v>0.78</v>
      </c>
      <c r="S20" s="56" t="str">
        <f t="shared" si="2"/>
        <v>gut</v>
      </c>
      <c r="T20" s="58">
        <f t="shared" si="4"/>
        <v>14</v>
      </c>
    </row>
    <row r="21" spans="1:20" s="35" customFormat="1" ht="19.5" customHeight="1" x14ac:dyDescent="0.2">
      <c r="A21" s="36" t="s">
        <v>17</v>
      </c>
      <c r="B21" s="37">
        <v>25</v>
      </c>
      <c r="C21" s="100" t="s">
        <v>44</v>
      </c>
      <c r="D21" s="100" t="s">
        <v>87</v>
      </c>
      <c r="E21" s="64" t="s">
        <v>88</v>
      </c>
      <c r="F21" s="36">
        <v>9</v>
      </c>
      <c r="G21" s="39">
        <v>10</v>
      </c>
      <c r="H21" s="36">
        <v>7</v>
      </c>
      <c r="I21" s="39">
        <v>5</v>
      </c>
      <c r="J21" s="36">
        <v>8</v>
      </c>
      <c r="K21" s="39">
        <v>7</v>
      </c>
      <c r="L21" s="36">
        <v>15</v>
      </c>
      <c r="M21" s="39">
        <v>1</v>
      </c>
      <c r="N21" s="36">
        <v>8</v>
      </c>
      <c r="O21" s="39">
        <v>8</v>
      </c>
      <c r="P21" s="73">
        <f t="shared" si="0"/>
        <v>78</v>
      </c>
      <c r="Q21" s="38">
        <f t="shared" si="1"/>
        <v>0</v>
      </c>
      <c r="R21" s="42">
        <f t="shared" si="3"/>
        <v>0.78</v>
      </c>
      <c r="S21" s="38" t="str">
        <f t="shared" si="2"/>
        <v>gut</v>
      </c>
      <c r="T21" s="39">
        <f t="shared" si="4"/>
        <v>14</v>
      </c>
    </row>
    <row r="22" spans="1:20" s="35" customFormat="1" ht="19.5" customHeight="1" x14ac:dyDescent="0.2">
      <c r="A22" s="54" t="s">
        <v>17</v>
      </c>
      <c r="B22" s="55">
        <v>1</v>
      </c>
      <c r="C22" s="101" t="s">
        <v>127</v>
      </c>
      <c r="D22" s="101" t="s">
        <v>128</v>
      </c>
      <c r="E22" s="65" t="s">
        <v>129</v>
      </c>
      <c r="F22" s="54">
        <v>10</v>
      </c>
      <c r="G22" s="58">
        <v>6</v>
      </c>
      <c r="H22" s="54">
        <v>10</v>
      </c>
      <c r="I22" s="58">
        <v>7</v>
      </c>
      <c r="J22" s="54">
        <v>8</v>
      </c>
      <c r="K22" s="58">
        <v>3</v>
      </c>
      <c r="L22" s="54">
        <v>16</v>
      </c>
      <c r="M22" s="58">
        <v>1</v>
      </c>
      <c r="N22" s="54">
        <v>10</v>
      </c>
      <c r="O22" s="58">
        <v>5</v>
      </c>
      <c r="P22" s="74">
        <f t="shared" si="0"/>
        <v>76</v>
      </c>
      <c r="Q22" s="56">
        <f t="shared" si="1"/>
        <v>0</v>
      </c>
      <c r="R22" s="57">
        <f t="shared" si="3"/>
        <v>0.76</v>
      </c>
      <c r="S22" s="56" t="str">
        <f t="shared" si="2"/>
        <v>gut</v>
      </c>
      <c r="T22" s="58">
        <f t="shared" si="4"/>
        <v>17</v>
      </c>
    </row>
    <row r="23" spans="1:20" s="35" customFormat="1" ht="19.5" customHeight="1" x14ac:dyDescent="0.2">
      <c r="A23" s="36" t="s">
        <v>17</v>
      </c>
      <c r="B23" s="37">
        <v>17</v>
      </c>
      <c r="C23" s="100" t="s">
        <v>0</v>
      </c>
      <c r="D23" s="100" t="s">
        <v>24</v>
      </c>
      <c r="E23" s="64" t="s">
        <v>25</v>
      </c>
      <c r="F23" s="36">
        <v>9</v>
      </c>
      <c r="G23" s="39">
        <v>8</v>
      </c>
      <c r="H23" s="36">
        <v>9</v>
      </c>
      <c r="I23" s="39">
        <v>7</v>
      </c>
      <c r="J23" s="36">
        <v>6</v>
      </c>
      <c r="K23" s="39">
        <v>6</v>
      </c>
      <c r="L23" s="36">
        <v>10</v>
      </c>
      <c r="M23" s="39">
        <v>1</v>
      </c>
      <c r="N23" s="36">
        <v>9</v>
      </c>
      <c r="O23" s="39">
        <v>9</v>
      </c>
      <c r="P23" s="73">
        <f>SUM(F23:O23)</f>
        <v>74</v>
      </c>
      <c r="Q23" s="38">
        <f>COUNTIF(F23:O23,0)</f>
        <v>0</v>
      </c>
      <c r="R23" s="42">
        <f>ROUND(IF(ISNUMBER(F23),P23/(COUNTA(F23:O23)*10),""),2)</f>
        <v>0.74</v>
      </c>
      <c r="S23" s="38" t="str">
        <f>IF(ISNUMBER(F23),IF(Q23&gt;0,"n.B",IF(R23&lt;51%,"n.B.",IF(R23&lt;65%,"bestanden",IF(R23&lt;81%,"gut",IF(R23&lt;91%,"sehr gut","vorzüglich"))))),"")</f>
        <v>gut</v>
      </c>
      <c r="T23" s="39">
        <f t="shared" si="4"/>
        <v>18</v>
      </c>
    </row>
    <row r="24" spans="1:20" s="35" customFormat="1" ht="19.5" customHeight="1" x14ac:dyDescent="0.2">
      <c r="A24" s="54" t="s">
        <v>17</v>
      </c>
      <c r="B24" s="55">
        <v>12</v>
      </c>
      <c r="C24" s="101" t="s">
        <v>169</v>
      </c>
      <c r="D24" s="101" t="s">
        <v>18</v>
      </c>
      <c r="E24" s="65" t="s">
        <v>146</v>
      </c>
      <c r="F24" s="54">
        <v>9</v>
      </c>
      <c r="G24" s="58">
        <v>8</v>
      </c>
      <c r="H24" s="54">
        <v>6</v>
      </c>
      <c r="I24" s="58">
        <v>4</v>
      </c>
      <c r="J24" s="54">
        <v>8</v>
      </c>
      <c r="K24" s="58">
        <v>7</v>
      </c>
      <c r="L24" s="54">
        <v>16</v>
      </c>
      <c r="M24" s="58">
        <v>1</v>
      </c>
      <c r="N24" s="54">
        <v>9</v>
      </c>
      <c r="O24" s="58">
        <v>6</v>
      </c>
      <c r="P24" s="74">
        <f t="shared" si="0"/>
        <v>74</v>
      </c>
      <c r="Q24" s="56">
        <f t="shared" si="1"/>
        <v>0</v>
      </c>
      <c r="R24" s="57">
        <f t="shared" si="3"/>
        <v>0.74</v>
      </c>
      <c r="S24" s="56" t="str">
        <f t="shared" si="2"/>
        <v>gut</v>
      </c>
      <c r="T24" s="58">
        <f t="shared" si="4"/>
        <v>18</v>
      </c>
    </row>
    <row r="25" spans="1:20" s="35" customFormat="1" ht="19.5" customHeight="1" x14ac:dyDescent="0.2">
      <c r="A25" s="36" t="s">
        <v>17</v>
      </c>
      <c r="B25" s="37">
        <v>28</v>
      </c>
      <c r="C25" s="100" t="s">
        <v>23</v>
      </c>
      <c r="D25" s="100" t="s">
        <v>48</v>
      </c>
      <c r="E25" s="64" t="s">
        <v>61</v>
      </c>
      <c r="F25" s="36">
        <v>7</v>
      </c>
      <c r="G25" s="39">
        <v>5</v>
      </c>
      <c r="H25" s="36">
        <v>9</v>
      </c>
      <c r="I25" s="39">
        <v>9</v>
      </c>
      <c r="J25" s="36">
        <v>9</v>
      </c>
      <c r="K25" s="39">
        <v>7</v>
      </c>
      <c r="L25" s="36">
        <v>9</v>
      </c>
      <c r="M25" s="39">
        <v>1</v>
      </c>
      <c r="N25" s="36">
        <v>9</v>
      </c>
      <c r="O25" s="39">
        <v>9</v>
      </c>
      <c r="P25" s="73">
        <f t="shared" si="0"/>
        <v>74</v>
      </c>
      <c r="Q25" s="38">
        <f t="shared" si="1"/>
        <v>0</v>
      </c>
      <c r="R25" s="42">
        <f t="shared" si="3"/>
        <v>0.74</v>
      </c>
      <c r="S25" s="38" t="str">
        <f t="shared" si="2"/>
        <v>gut</v>
      </c>
      <c r="T25" s="39">
        <f t="shared" si="4"/>
        <v>18</v>
      </c>
    </row>
    <row r="26" spans="1:20" s="35" customFormat="1" ht="19.5" customHeight="1" x14ac:dyDescent="0.2">
      <c r="A26" s="54" t="s">
        <v>17</v>
      </c>
      <c r="B26" s="55">
        <v>40</v>
      </c>
      <c r="C26" s="101" t="s">
        <v>33</v>
      </c>
      <c r="D26" s="101" t="s">
        <v>181</v>
      </c>
      <c r="E26" s="65" t="s">
        <v>147</v>
      </c>
      <c r="F26" s="54">
        <v>8</v>
      </c>
      <c r="G26" s="58">
        <v>10</v>
      </c>
      <c r="H26" s="54">
        <v>3</v>
      </c>
      <c r="I26" s="58">
        <v>7</v>
      </c>
      <c r="J26" s="54">
        <v>5</v>
      </c>
      <c r="K26" s="58">
        <v>6</v>
      </c>
      <c r="L26" s="54">
        <v>19</v>
      </c>
      <c r="M26" s="58">
        <v>1</v>
      </c>
      <c r="N26" s="54">
        <v>6</v>
      </c>
      <c r="O26" s="58">
        <v>9</v>
      </c>
      <c r="P26" s="74">
        <f t="shared" si="0"/>
        <v>74</v>
      </c>
      <c r="Q26" s="56">
        <f t="shared" si="1"/>
        <v>0</v>
      </c>
      <c r="R26" s="57">
        <f t="shared" si="3"/>
        <v>0.74</v>
      </c>
      <c r="S26" s="56" t="str">
        <f t="shared" si="2"/>
        <v>gut</v>
      </c>
      <c r="T26" s="58">
        <f t="shared" si="4"/>
        <v>18</v>
      </c>
    </row>
    <row r="27" spans="1:20" s="35" customFormat="1" ht="19.5" customHeight="1" x14ac:dyDescent="0.2">
      <c r="A27" s="36" t="s">
        <v>17</v>
      </c>
      <c r="B27" s="37">
        <v>32</v>
      </c>
      <c r="C27" s="100" t="s">
        <v>170</v>
      </c>
      <c r="D27" s="100" t="s">
        <v>182</v>
      </c>
      <c r="E27" s="64" t="s">
        <v>148</v>
      </c>
      <c r="F27" s="36">
        <v>9</v>
      </c>
      <c r="G27" s="39">
        <v>7</v>
      </c>
      <c r="H27" s="36">
        <v>4</v>
      </c>
      <c r="I27" s="39">
        <v>8</v>
      </c>
      <c r="J27" s="36">
        <v>7</v>
      </c>
      <c r="K27" s="39">
        <v>7</v>
      </c>
      <c r="L27" s="36">
        <v>14</v>
      </c>
      <c r="M27" s="39">
        <v>1</v>
      </c>
      <c r="N27" s="36">
        <v>6</v>
      </c>
      <c r="O27" s="39">
        <v>10</v>
      </c>
      <c r="P27" s="73">
        <f t="shared" si="0"/>
        <v>73</v>
      </c>
      <c r="Q27" s="38">
        <f t="shared" si="1"/>
        <v>0</v>
      </c>
      <c r="R27" s="42">
        <f t="shared" si="3"/>
        <v>0.73</v>
      </c>
      <c r="S27" s="38" t="str">
        <f t="shared" si="2"/>
        <v>gut</v>
      </c>
      <c r="T27" s="39">
        <f t="shared" si="4"/>
        <v>22</v>
      </c>
    </row>
    <row r="28" spans="1:20" s="35" customFormat="1" ht="19.5" customHeight="1" x14ac:dyDescent="0.2">
      <c r="A28" s="54" t="s">
        <v>17</v>
      </c>
      <c r="B28" s="55">
        <v>15</v>
      </c>
      <c r="C28" s="101" t="s">
        <v>169</v>
      </c>
      <c r="D28" s="101" t="s">
        <v>183</v>
      </c>
      <c r="E28" s="65" t="s">
        <v>149</v>
      </c>
      <c r="F28" s="54">
        <v>9</v>
      </c>
      <c r="G28" s="58">
        <v>7</v>
      </c>
      <c r="H28" s="54">
        <v>3</v>
      </c>
      <c r="I28" s="58">
        <v>1</v>
      </c>
      <c r="J28" s="54">
        <v>7</v>
      </c>
      <c r="K28" s="58">
        <v>7</v>
      </c>
      <c r="L28" s="54">
        <v>19</v>
      </c>
      <c r="M28" s="58">
        <v>1</v>
      </c>
      <c r="N28" s="54">
        <v>10</v>
      </c>
      <c r="O28" s="58">
        <v>6</v>
      </c>
      <c r="P28" s="74">
        <f t="shared" si="0"/>
        <v>70</v>
      </c>
      <c r="Q28" s="56">
        <f t="shared" si="1"/>
        <v>0</v>
      </c>
      <c r="R28" s="57">
        <f t="shared" si="3"/>
        <v>0.7</v>
      </c>
      <c r="S28" s="56" t="str">
        <f t="shared" si="2"/>
        <v>gut</v>
      </c>
      <c r="T28" s="58">
        <f t="shared" si="4"/>
        <v>23</v>
      </c>
    </row>
    <row r="29" spans="1:20" s="35" customFormat="1" ht="19.5" customHeight="1" x14ac:dyDescent="0.2">
      <c r="A29" s="36" t="s">
        <v>17</v>
      </c>
      <c r="B29" s="37">
        <v>30</v>
      </c>
      <c r="C29" s="100" t="s">
        <v>171</v>
      </c>
      <c r="D29" s="100" t="s">
        <v>54</v>
      </c>
      <c r="E29" s="64" t="s">
        <v>150</v>
      </c>
      <c r="F29" s="36">
        <v>9</v>
      </c>
      <c r="G29" s="39">
        <v>8</v>
      </c>
      <c r="H29" s="36">
        <v>3</v>
      </c>
      <c r="I29" s="39">
        <v>2</v>
      </c>
      <c r="J29" s="36">
        <v>8</v>
      </c>
      <c r="K29" s="39">
        <v>8</v>
      </c>
      <c r="L29" s="36">
        <v>16</v>
      </c>
      <c r="M29" s="39">
        <v>1</v>
      </c>
      <c r="N29" s="36">
        <v>9</v>
      </c>
      <c r="O29" s="39">
        <v>6</v>
      </c>
      <c r="P29" s="73">
        <f t="shared" si="0"/>
        <v>70</v>
      </c>
      <c r="Q29" s="38">
        <f t="shared" si="1"/>
        <v>0</v>
      </c>
      <c r="R29" s="42">
        <f t="shared" si="3"/>
        <v>0.7</v>
      </c>
      <c r="S29" s="38" t="str">
        <f t="shared" si="2"/>
        <v>gut</v>
      </c>
      <c r="T29" s="39">
        <f t="shared" si="4"/>
        <v>23</v>
      </c>
    </row>
    <row r="30" spans="1:20" s="35" customFormat="1" ht="19.5" customHeight="1" x14ac:dyDescent="0.2">
      <c r="A30" s="54" t="s">
        <v>17</v>
      </c>
      <c r="B30" s="55">
        <v>2</v>
      </c>
      <c r="C30" s="101" t="s">
        <v>172</v>
      </c>
      <c r="D30" s="101" t="s">
        <v>36</v>
      </c>
      <c r="E30" s="65" t="s">
        <v>151</v>
      </c>
      <c r="F30" s="54">
        <v>8</v>
      </c>
      <c r="G30" s="58">
        <v>8</v>
      </c>
      <c r="H30" s="54">
        <v>4</v>
      </c>
      <c r="I30" s="58">
        <v>4</v>
      </c>
      <c r="J30" s="54">
        <v>6</v>
      </c>
      <c r="K30" s="58">
        <v>3</v>
      </c>
      <c r="L30" s="54">
        <v>17</v>
      </c>
      <c r="M30" s="58">
        <v>1</v>
      </c>
      <c r="N30" s="54">
        <v>8</v>
      </c>
      <c r="O30" s="58">
        <v>8</v>
      </c>
      <c r="P30" s="74">
        <f t="shared" si="0"/>
        <v>67</v>
      </c>
      <c r="Q30" s="56">
        <f t="shared" si="1"/>
        <v>0</v>
      </c>
      <c r="R30" s="57">
        <f t="shared" si="3"/>
        <v>0.67</v>
      </c>
      <c r="S30" s="56" t="str">
        <f t="shared" si="2"/>
        <v>gut</v>
      </c>
      <c r="T30" s="58">
        <f t="shared" si="4"/>
        <v>25</v>
      </c>
    </row>
    <row r="31" spans="1:20" s="35" customFormat="1" ht="19.5" customHeight="1" x14ac:dyDescent="0.2">
      <c r="A31" s="36" t="s">
        <v>17</v>
      </c>
      <c r="B31" s="37">
        <v>5</v>
      </c>
      <c r="C31" s="100" t="s">
        <v>50</v>
      </c>
      <c r="D31" s="100" t="s">
        <v>28</v>
      </c>
      <c r="E31" s="64" t="s">
        <v>80</v>
      </c>
      <c r="F31" s="36">
        <v>9</v>
      </c>
      <c r="G31" s="39">
        <v>8</v>
      </c>
      <c r="H31" s="36">
        <v>8</v>
      </c>
      <c r="I31" s="39">
        <v>9</v>
      </c>
      <c r="J31" s="36">
        <v>10</v>
      </c>
      <c r="K31" s="39">
        <v>4</v>
      </c>
      <c r="L31" s="36">
        <v>7</v>
      </c>
      <c r="M31" s="39">
        <v>1</v>
      </c>
      <c r="N31" s="36">
        <v>5</v>
      </c>
      <c r="O31" s="39">
        <v>5</v>
      </c>
      <c r="P31" s="73">
        <f t="shared" si="0"/>
        <v>66</v>
      </c>
      <c r="Q31" s="38">
        <f t="shared" si="1"/>
        <v>0</v>
      </c>
      <c r="R31" s="42">
        <f t="shared" si="3"/>
        <v>0.66</v>
      </c>
      <c r="S31" s="38" t="str">
        <f t="shared" si="2"/>
        <v>gut</v>
      </c>
      <c r="T31" s="39">
        <f t="shared" si="4"/>
        <v>26</v>
      </c>
    </row>
    <row r="32" spans="1:20" s="35" customFormat="1" ht="19.5" customHeight="1" x14ac:dyDescent="0.2">
      <c r="A32" s="50" t="s">
        <v>17</v>
      </c>
      <c r="B32" s="51">
        <v>26</v>
      </c>
      <c r="C32" s="103" t="s">
        <v>173</v>
      </c>
      <c r="D32" s="103" t="s">
        <v>184</v>
      </c>
      <c r="E32" s="67" t="s">
        <v>152</v>
      </c>
      <c r="F32" s="50">
        <v>8</v>
      </c>
      <c r="G32" s="53">
        <v>10</v>
      </c>
      <c r="H32" s="50">
        <v>9</v>
      </c>
      <c r="I32" s="53">
        <v>5</v>
      </c>
      <c r="J32" s="50">
        <v>9</v>
      </c>
      <c r="K32" s="53">
        <v>8</v>
      </c>
      <c r="L32" s="50">
        <v>15</v>
      </c>
      <c r="M32" s="53">
        <v>1</v>
      </c>
      <c r="N32" s="50">
        <v>10</v>
      </c>
      <c r="O32" s="53">
        <v>0</v>
      </c>
      <c r="P32" s="76">
        <f t="shared" si="0"/>
        <v>75</v>
      </c>
      <c r="Q32" s="49">
        <f t="shared" si="1"/>
        <v>1</v>
      </c>
      <c r="R32" s="52">
        <f t="shared" si="3"/>
        <v>0.75</v>
      </c>
      <c r="S32" s="49" t="str">
        <f t="shared" si="2"/>
        <v>n.B</v>
      </c>
      <c r="T32" s="53"/>
    </row>
    <row r="33" spans="1:20" s="35" customFormat="1" ht="19.5" customHeight="1" x14ac:dyDescent="0.2">
      <c r="A33" s="50" t="s">
        <v>17</v>
      </c>
      <c r="B33" s="51">
        <v>38</v>
      </c>
      <c r="C33" s="103" t="s">
        <v>174</v>
      </c>
      <c r="D33" s="103" t="s">
        <v>185</v>
      </c>
      <c r="E33" s="67" t="s">
        <v>153</v>
      </c>
      <c r="F33" s="50">
        <v>9</v>
      </c>
      <c r="G33" s="53">
        <v>10</v>
      </c>
      <c r="H33" s="50">
        <v>0</v>
      </c>
      <c r="I33" s="53">
        <v>6</v>
      </c>
      <c r="J33" s="50">
        <v>10</v>
      </c>
      <c r="K33" s="53">
        <v>5</v>
      </c>
      <c r="L33" s="50">
        <v>13</v>
      </c>
      <c r="M33" s="53">
        <v>1</v>
      </c>
      <c r="N33" s="50">
        <v>9</v>
      </c>
      <c r="O33" s="53">
        <v>7</v>
      </c>
      <c r="P33" s="76">
        <f t="shared" si="0"/>
        <v>70</v>
      </c>
      <c r="Q33" s="49">
        <f t="shared" si="1"/>
        <v>1</v>
      </c>
      <c r="R33" s="52">
        <f t="shared" si="3"/>
        <v>0.7</v>
      </c>
      <c r="S33" s="49" t="str">
        <f t="shared" si="2"/>
        <v>n.B</v>
      </c>
      <c r="T33" s="53"/>
    </row>
    <row r="34" spans="1:20" s="35" customFormat="1" ht="19.5" customHeight="1" x14ac:dyDescent="0.2">
      <c r="A34" s="50" t="s">
        <v>17</v>
      </c>
      <c r="B34" s="51">
        <v>11</v>
      </c>
      <c r="C34" s="103" t="s">
        <v>78</v>
      </c>
      <c r="D34" s="103" t="s">
        <v>4</v>
      </c>
      <c r="E34" s="67" t="s">
        <v>79</v>
      </c>
      <c r="F34" s="50">
        <v>9</v>
      </c>
      <c r="G34" s="53">
        <v>9</v>
      </c>
      <c r="H34" s="50">
        <v>3</v>
      </c>
      <c r="I34" s="53">
        <v>5</v>
      </c>
      <c r="J34" s="50">
        <v>9</v>
      </c>
      <c r="K34" s="53">
        <v>6</v>
      </c>
      <c r="L34" s="50">
        <v>18</v>
      </c>
      <c r="M34" s="53">
        <v>1</v>
      </c>
      <c r="N34" s="50">
        <v>8</v>
      </c>
      <c r="O34" s="53">
        <v>0</v>
      </c>
      <c r="P34" s="76">
        <f t="shared" si="0"/>
        <v>68</v>
      </c>
      <c r="Q34" s="49">
        <f t="shared" si="1"/>
        <v>1</v>
      </c>
      <c r="R34" s="52">
        <f t="shared" si="3"/>
        <v>0.68</v>
      </c>
      <c r="S34" s="49" t="str">
        <f t="shared" si="2"/>
        <v>n.B</v>
      </c>
      <c r="T34" s="53"/>
    </row>
    <row r="35" spans="1:20" s="35" customFormat="1" ht="19.5" customHeight="1" x14ac:dyDescent="0.2">
      <c r="A35" s="50" t="s">
        <v>17</v>
      </c>
      <c r="B35" s="51">
        <v>34</v>
      </c>
      <c r="C35" s="103" t="s">
        <v>81</v>
      </c>
      <c r="D35" s="103" t="s">
        <v>82</v>
      </c>
      <c r="E35" s="67" t="s">
        <v>154</v>
      </c>
      <c r="F35" s="50">
        <v>9</v>
      </c>
      <c r="G35" s="53">
        <v>10</v>
      </c>
      <c r="H35" s="50">
        <v>1</v>
      </c>
      <c r="I35" s="53">
        <v>10</v>
      </c>
      <c r="J35" s="50">
        <v>9</v>
      </c>
      <c r="K35" s="53">
        <v>7</v>
      </c>
      <c r="L35" s="50">
        <v>0</v>
      </c>
      <c r="M35" s="53">
        <v>0</v>
      </c>
      <c r="N35" s="50">
        <v>10</v>
      </c>
      <c r="O35" s="53">
        <v>9</v>
      </c>
      <c r="P35" s="76">
        <f t="shared" si="0"/>
        <v>65</v>
      </c>
      <c r="Q35" s="49">
        <v>1</v>
      </c>
      <c r="R35" s="52">
        <f t="shared" si="3"/>
        <v>0.65</v>
      </c>
      <c r="S35" s="49" t="str">
        <f t="shared" si="2"/>
        <v>n.B</v>
      </c>
      <c r="T35" s="53"/>
    </row>
    <row r="36" spans="1:20" s="35" customFormat="1" ht="19.5" customHeight="1" x14ac:dyDescent="0.2">
      <c r="A36" s="50" t="s">
        <v>17</v>
      </c>
      <c r="B36" s="51">
        <v>29</v>
      </c>
      <c r="C36" s="103" t="s">
        <v>175</v>
      </c>
      <c r="D36" s="103" t="s">
        <v>2</v>
      </c>
      <c r="E36" s="67" t="s">
        <v>155</v>
      </c>
      <c r="F36" s="50">
        <v>10</v>
      </c>
      <c r="G36" s="53">
        <v>5</v>
      </c>
      <c r="H36" s="50">
        <v>0</v>
      </c>
      <c r="I36" s="53">
        <v>1</v>
      </c>
      <c r="J36" s="50">
        <v>10</v>
      </c>
      <c r="K36" s="53">
        <v>6</v>
      </c>
      <c r="L36" s="50">
        <v>9</v>
      </c>
      <c r="M36" s="53">
        <v>1</v>
      </c>
      <c r="N36" s="50">
        <v>8</v>
      </c>
      <c r="O36" s="53">
        <v>9</v>
      </c>
      <c r="P36" s="76">
        <f t="shared" si="0"/>
        <v>59</v>
      </c>
      <c r="Q36" s="49">
        <f t="shared" si="1"/>
        <v>1</v>
      </c>
      <c r="R36" s="52">
        <f t="shared" si="3"/>
        <v>0.59</v>
      </c>
      <c r="S36" s="49" t="str">
        <f t="shared" si="2"/>
        <v>n.B</v>
      </c>
      <c r="T36" s="53"/>
    </row>
    <row r="37" spans="1:20" s="35" customFormat="1" ht="19.5" customHeight="1" x14ac:dyDescent="0.2">
      <c r="A37" s="50" t="s">
        <v>17</v>
      </c>
      <c r="B37" s="51">
        <v>37</v>
      </c>
      <c r="C37" s="103" t="s">
        <v>92</v>
      </c>
      <c r="D37" s="103" t="s">
        <v>89</v>
      </c>
      <c r="E37" s="67" t="s">
        <v>93</v>
      </c>
      <c r="F37" s="50">
        <v>9</v>
      </c>
      <c r="G37" s="53">
        <v>7</v>
      </c>
      <c r="H37" s="50">
        <v>3</v>
      </c>
      <c r="I37" s="53">
        <v>0</v>
      </c>
      <c r="J37" s="50">
        <v>6</v>
      </c>
      <c r="K37" s="53">
        <v>6</v>
      </c>
      <c r="L37" s="50">
        <v>13</v>
      </c>
      <c r="M37" s="53">
        <v>1</v>
      </c>
      <c r="N37" s="50">
        <v>9</v>
      </c>
      <c r="O37" s="53">
        <v>5</v>
      </c>
      <c r="P37" s="76">
        <f t="shared" si="0"/>
        <v>59</v>
      </c>
      <c r="Q37" s="49">
        <f t="shared" si="1"/>
        <v>1</v>
      </c>
      <c r="R37" s="52">
        <f t="shared" si="3"/>
        <v>0.59</v>
      </c>
      <c r="S37" s="49" t="str">
        <f t="shared" si="2"/>
        <v>n.B</v>
      </c>
      <c r="T37" s="53"/>
    </row>
    <row r="38" spans="1:20" s="35" customFormat="1" ht="19.5" customHeight="1" x14ac:dyDescent="0.2">
      <c r="A38" s="50" t="s">
        <v>17</v>
      </c>
      <c r="B38" s="51">
        <v>18</v>
      </c>
      <c r="C38" s="103" t="s">
        <v>176</v>
      </c>
      <c r="D38" s="103" t="s">
        <v>186</v>
      </c>
      <c r="E38" s="67" t="s">
        <v>156</v>
      </c>
      <c r="F38" s="50">
        <v>4</v>
      </c>
      <c r="G38" s="53">
        <v>5</v>
      </c>
      <c r="H38" s="50">
        <v>0</v>
      </c>
      <c r="I38" s="53">
        <v>10</v>
      </c>
      <c r="J38" s="50">
        <v>7</v>
      </c>
      <c r="K38" s="53">
        <v>6</v>
      </c>
      <c r="L38" s="50">
        <v>11</v>
      </c>
      <c r="M38" s="53">
        <v>1</v>
      </c>
      <c r="N38" s="50">
        <v>7</v>
      </c>
      <c r="O38" s="53">
        <v>6</v>
      </c>
      <c r="P38" s="76">
        <f t="shared" ref="P38:P43" si="5">SUM(F38:O38)</f>
        <v>57</v>
      </c>
      <c r="Q38" s="49">
        <f t="shared" si="1"/>
        <v>1</v>
      </c>
      <c r="R38" s="52">
        <f t="shared" si="3"/>
        <v>0.56999999999999995</v>
      </c>
      <c r="S38" s="49" t="str">
        <f t="shared" si="2"/>
        <v>n.B</v>
      </c>
      <c r="T38" s="53"/>
    </row>
    <row r="39" spans="1:20" s="35" customFormat="1" ht="19.5" customHeight="1" x14ac:dyDescent="0.2">
      <c r="A39" s="50" t="s">
        <v>17</v>
      </c>
      <c r="B39" s="51">
        <v>22</v>
      </c>
      <c r="C39" s="103" t="s">
        <v>177</v>
      </c>
      <c r="D39" s="103" t="s">
        <v>187</v>
      </c>
      <c r="E39" s="67" t="s">
        <v>157</v>
      </c>
      <c r="F39" s="50">
        <v>10</v>
      </c>
      <c r="G39" s="53">
        <v>10</v>
      </c>
      <c r="H39" s="50">
        <v>0</v>
      </c>
      <c r="I39" s="53">
        <v>6</v>
      </c>
      <c r="J39" s="50">
        <v>10</v>
      </c>
      <c r="K39" s="53">
        <v>5</v>
      </c>
      <c r="L39" s="50">
        <v>0</v>
      </c>
      <c r="M39" s="53">
        <v>0</v>
      </c>
      <c r="N39" s="50">
        <v>8</v>
      </c>
      <c r="O39" s="53">
        <v>8</v>
      </c>
      <c r="P39" s="76">
        <f t="shared" si="5"/>
        <v>57</v>
      </c>
      <c r="Q39" s="49">
        <v>2</v>
      </c>
      <c r="R39" s="52">
        <f t="shared" si="3"/>
        <v>0.56999999999999995</v>
      </c>
      <c r="S39" s="49" t="str">
        <f t="shared" si="2"/>
        <v>n.B</v>
      </c>
      <c r="T39" s="53"/>
    </row>
    <row r="40" spans="1:20" s="35" customFormat="1" ht="19.5" customHeight="1" x14ac:dyDescent="0.2">
      <c r="A40" s="50" t="s">
        <v>17</v>
      </c>
      <c r="B40" s="51">
        <v>13</v>
      </c>
      <c r="C40" s="103" t="s">
        <v>178</v>
      </c>
      <c r="D40" s="103" t="s">
        <v>188</v>
      </c>
      <c r="E40" s="67" t="s">
        <v>158</v>
      </c>
      <c r="F40" s="50">
        <v>7</v>
      </c>
      <c r="G40" s="53">
        <v>6</v>
      </c>
      <c r="H40" s="50">
        <v>8</v>
      </c>
      <c r="I40" s="53">
        <v>10</v>
      </c>
      <c r="J40" s="50">
        <v>8</v>
      </c>
      <c r="K40" s="53">
        <v>0</v>
      </c>
      <c r="L40" s="50">
        <v>0</v>
      </c>
      <c r="M40" s="53">
        <v>0</v>
      </c>
      <c r="N40" s="50">
        <v>10</v>
      </c>
      <c r="O40" s="53">
        <v>5</v>
      </c>
      <c r="P40" s="76">
        <f t="shared" si="5"/>
        <v>54</v>
      </c>
      <c r="Q40" s="49">
        <v>2</v>
      </c>
      <c r="R40" s="52">
        <f t="shared" si="3"/>
        <v>0.54</v>
      </c>
      <c r="S40" s="49" t="str">
        <f t="shared" si="2"/>
        <v>n.B</v>
      </c>
      <c r="T40" s="53"/>
    </row>
    <row r="41" spans="1:20" s="35" customFormat="1" ht="19.5" customHeight="1" x14ac:dyDescent="0.2">
      <c r="A41" s="50" t="s">
        <v>17</v>
      </c>
      <c r="B41" s="51">
        <v>23</v>
      </c>
      <c r="C41" s="103" t="s">
        <v>51</v>
      </c>
      <c r="D41" s="103" t="s">
        <v>189</v>
      </c>
      <c r="E41" s="67" t="s">
        <v>159</v>
      </c>
      <c r="F41" s="50">
        <v>8</v>
      </c>
      <c r="G41" s="53">
        <v>8</v>
      </c>
      <c r="H41" s="50">
        <v>0</v>
      </c>
      <c r="I41" s="53">
        <v>0</v>
      </c>
      <c r="J41" s="50">
        <v>6</v>
      </c>
      <c r="K41" s="53">
        <v>7</v>
      </c>
      <c r="L41" s="50">
        <v>11</v>
      </c>
      <c r="M41" s="53">
        <v>1</v>
      </c>
      <c r="N41" s="50">
        <v>8</v>
      </c>
      <c r="O41" s="53">
        <v>3</v>
      </c>
      <c r="P41" s="76">
        <f t="shared" si="5"/>
        <v>52</v>
      </c>
      <c r="Q41" s="49">
        <v>1</v>
      </c>
      <c r="R41" s="52">
        <f t="shared" si="3"/>
        <v>0.52</v>
      </c>
      <c r="S41" s="49" t="str">
        <f t="shared" si="2"/>
        <v>n.B</v>
      </c>
      <c r="T41" s="53"/>
    </row>
    <row r="42" spans="1:20" s="35" customFormat="1" ht="19.5" customHeight="1" x14ac:dyDescent="0.2">
      <c r="A42" s="50" t="s">
        <v>17</v>
      </c>
      <c r="B42" s="51">
        <v>20</v>
      </c>
      <c r="C42" s="103" t="s">
        <v>0</v>
      </c>
      <c r="D42" s="103" t="s">
        <v>110</v>
      </c>
      <c r="E42" s="67" t="s">
        <v>111</v>
      </c>
      <c r="F42" s="50">
        <v>9</v>
      </c>
      <c r="G42" s="53">
        <v>7</v>
      </c>
      <c r="H42" s="50">
        <v>0</v>
      </c>
      <c r="I42" s="53">
        <v>0</v>
      </c>
      <c r="J42" s="50">
        <v>6</v>
      </c>
      <c r="K42" s="53">
        <v>6</v>
      </c>
      <c r="L42" s="50">
        <v>11</v>
      </c>
      <c r="M42" s="53">
        <v>1</v>
      </c>
      <c r="N42" s="50">
        <v>2</v>
      </c>
      <c r="O42" s="53">
        <v>5</v>
      </c>
      <c r="P42" s="76">
        <f t="shared" si="5"/>
        <v>47</v>
      </c>
      <c r="Q42" s="49">
        <v>1</v>
      </c>
      <c r="R42" s="52">
        <f t="shared" si="3"/>
        <v>0.47</v>
      </c>
      <c r="S42" s="49" t="str">
        <f t="shared" si="2"/>
        <v>n.B</v>
      </c>
      <c r="T42" s="53"/>
    </row>
    <row r="43" spans="1:20" s="35" customFormat="1" ht="19.5" customHeight="1" thickBot="1" x14ac:dyDescent="0.25">
      <c r="A43" s="104" t="s">
        <v>17</v>
      </c>
      <c r="B43" s="105">
        <v>14</v>
      </c>
      <c r="C43" s="106" t="s">
        <v>179</v>
      </c>
      <c r="D43" s="106" t="s">
        <v>72</v>
      </c>
      <c r="E43" s="107" t="s">
        <v>160</v>
      </c>
      <c r="F43" s="108" t="s">
        <v>161</v>
      </c>
      <c r="G43" s="109" t="s">
        <v>161</v>
      </c>
      <c r="H43" s="104">
        <v>0</v>
      </c>
      <c r="I43" s="110">
        <v>10</v>
      </c>
      <c r="J43" s="104">
        <v>6</v>
      </c>
      <c r="K43" s="110">
        <v>5</v>
      </c>
      <c r="L43" s="104">
        <v>18</v>
      </c>
      <c r="M43" s="110">
        <v>1</v>
      </c>
      <c r="N43" s="108" t="s">
        <v>161</v>
      </c>
      <c r="O43" s="109" t="s">
        <v>161</v>
      </c>
      <c r="P43" s="111">
        <f t="shared" si="5"/>
        <v>40</v>
      </c>
      <c r="Q43" s="112">
        <f t="shared" si="1"/>
        <v>1</v>
      </c>
      <c r="R43" s="113">
        <f>ROUND(IF(ISTEXT(F43),P43/(COUNTA(F43:O43)*10),""),2)</f>
        <v>0.4</v>
      </c>
      <c r="S43" s="112" t="s">
        <v>162</v>
      </c>
      <c r="T43" s="110"/>
    </row>
    <row r="44" spans="1:20" ht="19.5" customHeight="1" x14ac:dyDescent="0.2">
      <c r="A44" s="47"/>
    </row>
    <row r="46" spans="1:20" ht="19.5" customHeight="1" x14ac:dyDescent="0.2">
      <c r="E46" s="59"/>
    </row>
    <row r="47" spans="1:20" ht="19.5" customHeight="1" x14ac:dyDescent="0.2">
      <c r="E47" s="59"/>
    </row>
    <row r="48" spans="1:20" ht="19.5" customHeight="1" x14ac:dyDescent="0.2">
      <c r="E48" s="59"/>
    </row>
    <row r="49" spans="5:5" ht="19.5" customHeight="1" x14ac:dyDescent="0.2">
      <c r="E49" s="59"/>
    </row>
    <row r="50" spans="5:5" ht="19.5" customHeight="1" x14ac:dyDescent="0.2">
      <c r="E50" s="59"/>
    </row>
  </sheetData>
  <sheetProtection autoFilter="0"/>
  <mergeCells count="9">
    <mergeCell ref="A5:B5"/>
    <mergeCell ref="C5:D5"/>
    <mergeCell ref="F4:T4"/>
    <mergeCell ref="A4:E4"/>
    <mergeCell ref="F5:G5"/>
    <mergeCell ref="H5:I5"/>
    <mergeCell ref="J5:K5"/>
    <mergeCell ref="L5:M5"/>
    <mergeCell ref="N5:O5"/>
  </mergeCells>
  <phoneticPr fontId="2" type="noConversion"/>
  <printOptions horizontalCentered="1"/>
  <pageMargins left="0.25" right="0.23622047244094491" top="0.76" bottom="0.39" header="0.56000000000000005" footer="0.23622047244094491"/>
  <pageSetup paperSize="9" scale="75" orientation="landscape" r:id="rId1"/>
  <headerFooter alignWithMargins="0">
    <oddHeader>&amp;C&amp;"Arial,Fett Kursiv"&amp;14&amp;A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Anfängerklasse</vt:lpstr>
      <vt:lpstr>Fortgeschrittenenklasse</vt:lpstr>
      <vt:lpstr>Offene Klasse</vt:lpstr>
      <vt:lpstr>Anfängerklasse!Druckbereich</vt:lpstr>
      <vt:lpstr>Fortgeschrittenenklasse!Druckbereich</vt:lpstr>
      <vt:lpstr>'Offene Klasse'!Druckbereich</vt:lpstr>
      <vt:lpstr>Anfängerklasse!Drucktitel</vt:lpstr>
      <vt:lpstr>Fortgeschrittenenklasse!Drucktitel</vt:lpstr>
      <vt:lpstr>'Offene Klasse'!Drucktitel</vt:lpstr>
    </vt:vector>
  </TitlesOfParts>
  <Company>T-Com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 Bremen, ZNK</dc:creator>
  <cp:lastModifiedBy>Wolfgang</cp:lastModifiedBy>
  <cp:lastPrinted>2018-08-13T10:28:58Z</cp:lastPrinted>
  <dcterms:created xsi:type="dcterms:W3CDTF">2011-08-23T10:39:44Z</dcterms:created>
  <dcterms:modified xsi:type="dcterms:W3CDTF">2018-08-13T10:29:50Z</dcterms:modified>
</cp:coreProperties>
</file>