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Wolfgang\Der Retriever\Indiana\WT 2018\"/>
    </mc:Choice>
  </mc:AlternateContent>
  <bookViews>
    <workbookView xWindow="-15" yWindow="-15" windowWidth="20970" windowHeight="6390"/>
  </bookViews>
  <sheets>
    <sheet name="Fortgeschrittenenklasse" sheetId="10" r:id="rId1"/>
    <sheet name="Offene Klasse" sheetId="6" r:id="rId2"/>
  </sheets>
  <definedNames>
    <definedName name="_xlnm._FilterDatabase" localSheetId="0" hidden="1">Fortgeschrittenenklasse!$A$5:$X$19</definedName>
    <definedName name="_xlnm._FilterDatabase" localSheetId="1" hidden="1">'Offene Klasse'!$A$5:$X$28</definedName>
    <definedName name="_xlnm.Print_Area" localSheetId="0">Fortgeschrittenenklasse!$A$1:$X$25</definedName>
    <definedName name="_xlnm.Print_Area" localSheetId="1">'Offene Klasse'!$A$1:$X$34</definedName>
    <definedName name="_xlnm.Print_Titles" localSheetId="0">Fortgeschrittenenklasse!$1:$5</definedName>
    <definedName name="_xlnm.Print_Titles" localSheetId="1">'Offene Klasse'!$1:$5</definedName>
  </definedNames>
  <calcPr calcId="162913"/>
</workbook>
</file>

<file path=xl/calcChain.xml><?xml version="1.0" encoding="utf-8"?>
<calcChain xmlns="http://schemas.openxmlformats.org/spreadsheetml/2006/main">
  <c r="T17" i="6" l="1"/>
  <c r="V17" i="6" s="1"/>
  <c r="U17" i="6"/>
  <c r="T18" i="6"/>
  <c r="V18" i="6" s="1"/>
  <c r="U18" i="6"/>
  <c r="T19" i="6"/>
  <c r="V19" i="6" s="1"/>
  <c r="U19" i="6"/>
  <c r="T20" i="6"/>
  <c r="V20" i="6" s="1"/>
  <c r="U20" i="6"/>
  <c r="T21" i="6"/>
  <c r="U21" i="6"/>
  <c r="V21" i="6"/>
  <c r="T22" i="6"/>
  <c r="V22" i="6" s="1"/>
  <c r="U22" i="6"/>
  <c r="T23" i="6"/>
  <c r="V23" i="6" s="1"/>
  <c r="X23" i="6"/>
  <c r="T24" i="6"/>
  <c r="X24" i="6"/>
  <c r="V24" i="6"/>
  <c r="T25" i="6"/>
  <c r="V25" i="6" s="1"/>
  <c r="W25" i="6"/>
  <c r="T26" i="6"/>
  <c r="V26" i="6" s="1"/>
  <c r="W27" i="6"/>
  <c r="X27" i="6"/>
  <c r="W18" i="6" l="1"/>
  <c r="W23" i="6"/>
  <c r="W20" i="6"/>
  <c r="W24" i="6"/>
  <c r="W19" i="6"/>
  <c r="W22" i="6"/>
  <c r="X25" i="6"/>
  <c r="W21" i="6"/>
  <c r="W17" i="6"/>
  <c r="T6" i="10"/>
  <c r="U6" i="10"/>
  <c r="T7" i="10"/>
  <c r="V7" i="10" s="1"/>
  <c r="U7" i="10"/>
  <c r="T8" i="10"/>
  <c r="V8" i="10" s="1"/>
  <c r="U8" i="10"/>
  <c r="T9" i="10"/>
  <c r="U9" i="10"/>
  <c r="T10" i="10"/>
  <c r="V10" i="10" s="1"/>
  <c r="U10" i="10"/>
  <c r="T11" i="10"/>
  <c r="V11" i="10" s="1"/>
  <c r="U11" i="10"/>
  <c r="T12" i="10"/>
  <c r="V12" i="10" s="1"/>
  <c r="U12" i="10"/>
  <c r="T13" i="10"/>
  <c r="V13" i="10" s="1"/>
  <c r="U13" i="10"/>
  <c r="T14" i="10"/>
  <c r="V14" i="10" s="1"/>
  <c r="U14" i="10"/>
  <c r="T18" i="10"/>
  <c r="V18" i="10" s="1"/>
  <c r="U18" i="10"/>
  <c r="T15" i="10"/>
  <c r="U15" i="10"/>
  <c r="T16" i="10"/>
  <c r="V16" i="10" s="1"/>
  <c r="U16" i="10"/>
  <c r="T19" i="10"/>
  <c r="V19" i="10" s="1"/>
  <c r="W19" i="10"/>
  <c r="T17" i="10"/>
  <c r="V17" i="10" s="1"/>
  <c r="U17" i="10"/>
  <c r="X6" i="10" l="1"/>
  <c r="V6" i="10"/>
  <c r="W6" i="10" s="1"/>
  <c r="X11" i="10"/>
  <c r="X15" i="10"/>
  <c r="X10" i="10"/>
  <c r="X18" i="10"/>
  <c r="X12" i="10"/>
  <c r="X16" i="10"/>
  <c r="X9" i="10"/>
  <c r="X7" i="10"/>
  <c r="X13" i="10"/>
  <c r="X17" i="10"/>
  <c r="X8" i="10"/>
  <c r="X14" i="10"/>
  <c r="W17" i="10"/>
  <c r="W18" i="10"/>
  <c r="W7" i="10"/>
  <c r="W11" i="10"/>
  <c r="W16" i="10"/>
  <c r="W12" i="10"/>
  <c r="W10" i="10"/>
  <c r="V15" i="10"/>
  <c r="W15" i="10" s="1"/>
  <c r="W14" i="10"/>
  <c r="W13" i="10"/>
  <c r="W8" i="10"/>
  <c r="V9" i="10"/>
  <c r="W9" i="10" s="1"/>
  <c r="U7" i="6" l="1"/>
  <c r="T7" i="6"/>
  <c r="V7" i="6" s="1"/>
  <c r="T6" i="6"/>
  <c r="U6" i="6"/>
  <c r="X6" i="6" s="1"/>
  <c r="T8" i="6"/>
  <c r="V8" i="6" s="1"/>
  <c r="U8" i="6"/>
  <c r="T10" i="6"/>
  <c r="V10" i="6" s="1"/>
  <c r="U10" i="6"/>
  <c r="X10" i="6" s="1"/>
  <c r="T11" i="6"/>
  <c r="V11" i="6" s="1"/>
  <c r="U11" i="6"/>
  <c r="T9" i="6"/>
  <c r="V9" i="6" s="1"/>
  <c r="U9" i="6"/>
  <c r="X9" i="6" s="1"/>
  <c r="T12" i="6"/>
  <c r="V12" i="6" s="1"/>
  <c r="U12" i="6"/>
  <c r="X12" i="6" s="1"/>
  <c r="T13" i="6"/>
  <c r="V13" i="6" s="1"/>
  <c r="U13" i="6"/>
  <c r="X13" i="6" s="1"/>
  <c r="T14" i="6"/>
  <c r="V14" i="6" s="1"/>
  <c r="U14" i="6"/>
  <c r="X14" i="6" s="1"/>
  <c r="T15" i="6"/>
  <c r="V15" i="6" s="1"/>
  <c r="U15" i="6"/>
  <c r="X15" i="6" s="1"/>
  <c r="T16" i="6"/>
  <c r="V16" i="6" s="1"/>
  <c r="U16" i="6"/>
  <c r="X16" i="6" s="1"/>
  <c r="X22" i="6" l="1"/>
  <c r="X21" i="6"/>
  <c r="X18" i="6"/>
  <c r="X17" i="6"/>
  <c r="X20" i="6"/>
  <c r="X19" i="6"/>
  <c r="X11" i="6"/>
  <c r="X8" i="6"/>
  <c r="X7" i="6"/>
  <c r="V6" i="6"/>
  <c r="W6" i="6" s="1"/>
  <c r="W16" i="6"/>
  <c r="W28" i="6"/>
  <c r="W8" i="6"/>
  <c r="W7" i="6"/>
  <c r="W10" i="6"/>
  <c r="W12" i="6"/>
  <c r="W13" i="6"/>
  <c r="W9" i="6"/>
  <c r="W14" i="6"/>
  <c r="W11" i="6"/>
  <c r="W15" i="6"/>
</calcChain>
</file>

<file path=xl/sharedStrings.xml><?xml version="1.0" encoding="utf-8"?>
<sst xmlns="http://schemas.openxmlformats.org/spreadsheetml/2006/main" count="316" uniqueCount="149">
  <si>
    <t>Köhler</t>
  </si>
  <si>
    <t>Marion</t>
  </si>
  <si>
    <t>Gespann</t>
  </si>
  <si>
    <t>Punkte</t>
  </si>
  <si>
    <t>Start Nr.</t>
  </si>
  <si>
    <t>Hundeführer</t>
  </si>
  <si>
    <t>Hund</t>
  </si>
  <si>
    <t>∑</t>
  </si>
  <si>
    <t>Null</t>
  </si>
  <si>
    <t>Punkt-
anteil</t>
  </si>
  <si>
    <t>Prädikat</t>
  </si>
  <si>
    <t>Platz</t>
  </si>
  <si>
    <t>O</t>
  </si>
  <si>
    <t>F</t>
  </si>
  <si>
    <t>Ergebnisse Fortgeschrittenenklasse</t>
  </si>
  <si>
    <t>Wolfgang</t>
  </si>
  <si>
    <t>Stonehunter Indiana</t>
  </si>
  <si>
    <t>Ergebnisse Open</t>
  </si>
  <si>
    <t>Manfred</t>
  </si>
  <si>
    <t>Müller</t>
  </si>
  <si>
    <t>Petra</t>
  </si>
  <si>
    <t>Schneider</t>
  </si>
  <si>
    <t>nicht angetreten</t>
  </si>
  <si>
    <t>Jürgen</t>
  </si>
  <si>
    <t>TQ Phoenix</t>
  </si>
  <si>
    <t>Stefanie</t>
  </si>
  <si>
    <t>-</t>
  </si>
  <si>
    <t>Berger</t>
  </si>
  <si>
    <t>Kirstie</t>
  </si>
  <si>
    <t>Clockwork Bell's</t>
  </si>
  <si>
    <t>Richter:</t>
  </si>
  <si>
    <t>Ciccorilli</t>
  </si>
  <si>
    <t>Jutta</t>
  </si>
  <si>
    <t>Golden Worker Hurricane Brave</t>
  </si>
  <si>
    <t>Jessica</t>
  </si>
  <si>
    <t>Bertz</t>
  </si>
  <si>
    <t>Katrin</t>
  </si>
  <si>
    <t>Stonehunter Kristal Keelay</t>
  </si>
  <si>
    <t>G/H</t>
  </si>
  <si>
    <t>G/R</t>
  </si>
  <si>
    <t>L/H</t>
  </si>
  <si>
    <t>L/R</t>
  </si>
  <si>
    <t>R/G</t>
  </si>
  <si>
    <t>Wurfdatum</t>
  </si>
  <si>
    <t>John</t>
  </si>
  <si>
    <t>Golden Worker Discovery Dundee</t>
  </si>
  <si>
    <t xml:space="preserve"> -</t>
  </si>
  <si>
    <t>Vivian</t>
  </si>
  <si>
    <t>Eckwin von der Klifflinie</t>
  </si>
  <si>
    <t>Maschke</t>
  </si>
  <si>
    <t>Cornelia</t>
  </si>
  <si>
    <t>Adey May's You Got It</t>
  </si>
  <si>
    <t>FC/H</t>
  </si>
  <si>
    <t>CB/R</t>
  </si>
  <si>
    <t>abgebrochen</t>
  </si>
  <si>
    <t>Petra Beringer, Wolfgang Harrer</t>
  </si>
  <si>
    <t>Am Samstag den 31.03.2018</t>
  </si>
  <si>
    <t>Workingtest Oster Open 2018 in Bollschweil</t>
  </si>
  <si>
    <t>Aufgabe 4 (Wolfgang):  Blind</t>
  </si>
  <si>
    <t>Aufgabe 1 (Petra):  2 beschossene Blinds</t>
  </si>
  <si>
    <t>Aufgabe 3 (Petra): Markierung</t>
  </si>
  <si>
    <t>Aufgbe 6 (Petra):  Einweisen ins Suchengebiet</t>
  </si>
  <si>
    <t>Aufgabe 6 (Petra):  Einweisen ins Suchengebiet</t>
  </si>
  <si>
    <t>Aufgabe 5 (Wolfgang): Treiben und Blind</t>
  </si>
  <si>
    <t>Aufgabe 2 (Wolfgang): Doppelmarkierung</t>
  </si>
  <si>
    <t>Aufgabe 1 (Petra): Doppelmarkierung</t>
  </si>
  <si>
    <r>
      <t>Aufgabe 4 (Wolfgang): beschossenes  Blind</t>
    </r>
    <r>
      <rPr>
        <b/>
        <sz val="10"/>
        <color rgb="FF313131"/>
        <rFont val="Arial"/>
        <family val="2"/>
      </rPr>
      <t/>
    </r>
  </si>
  <si>
    <t>Schnatz</t>
  </si>
  <si>
    <t>Tina</t>
  </si>
  <si>
    <t>Ragweed's Flower</t>
  </si>
  <si>
    <t>Sommer</t>
  </si>
  <si>
    <t>Martin</t>
  </si>
  <si>
    <t>Gundog's Choice Coke</t>
  </si>
  <si>
    <t>Berentzen</t>
  </si>
  <si>
    <t>Valeska</t>
  </si>
  <si>
    <t>Ragweed's lrven</t>
  </si>
  <si>
    <t>Herrmann</t>
  </si>
  <si>
    <t>Volker</t>
  </si>
  <si>
    <t>Gin vom alten Trappisten Kloster</t>
  </si>
  <si>
    <t>Brunold</t>
  </si>
  <si>
    <t>Ivonne</t>
  </si>
  <si>
    <t>Hahn</t>
  </si>
  <si>
    <t>Simone</t>
  </si>
  <si>
    <t>Davina von der Klifflinie</t>
  </si>
  <si>
    <t>Grimm</t>
  </si>
  <si>
    <t>Anja</t>
  </si>
  <si>
    <t>Flatgold's Colour of the Night</t>
  </si>
  <si>
    <t>Treu</t>
  </si>
  <si>
    <t>Tanja</t>
  </si>
  <si>
    <t>Welcome to my life Ashanti·</t>
  </si>
  <si>
    <t>Groner</t>
  </si>
  <si>
    <t>Frank</t>
  </si>
  <si>
    <t>Jung</t>
  </si>
  <si>
    <t>Gitta</t>
  </si>
  <si>
    <t>Blackthorn Tjara</t>
  </si>
  <si>
    <t>Strauß</t>
  </si>
  <si>
    <t>Phillis my Melodie of Golden Spirit</t>
  </si>
  <si>
    <t>Danker</t>
  </si>
  <si>
    <t>Karl-Heinz</t>
  </si>
  <si>
    <t>Dierks-Meyer</t>
  </si>
  <si>
    <t>Bernadette</t>
  </si>
  <si>
    <t>Cynhinfa Mara</t>
  </si>
  <si>
    <t>Stonehunter  Kashmere</t>
  </si>
  <si>
    <t>Steiger</t>
  </si>
  <si>
    <t>Gundog's Choice Diamond</t>
  </si>
  <si>
    <t>Gödtel</t>
  </si>
  <si>
    <t>Ares of Hunter's Passion</t>
  </si>
  <si>
    <t>Regh</t>
  </si>
  <si>
    <t>Beechdale's Firebird</t>
  </si>
  <si>
    <t>Petzoldt</t>
  </si>
  <si>
    <t>Querfeldein Chai</t>
  </si>
  <si>
    <t>Beechdale's Dusty Hazel</t>
  </si>
  <si>
    <t>Remy Alex Rene</t>
  </si>
  <si>
    <t>Aufgabe 5 (Wolfgang):   Walk-Up, Markierung, Bind</t>
  </si>
  <si>
    <t>Aufgabe 2 (Wolfgang):  Doppelmarkierung</t>
  </si>
  <si>
    <t>Schlögell</t>
  </si>
  <si>
    <t>Christian</t>
  </si>
  <si>
    <t>Menges</t>
  </si>
  <si>
    <t>Maria</t>
  </si>
  <si>
    <t>Natural Marker B'Unique Gordon</t>
  </si>
  <si>
    <t>Ohnemus</t>
  </si>
  <si>
    <t>Querfeldein Denali</t>
  </si>
  <si>
    <t>Jordan</t>
  </si>
  <si>
    <t>Sybille</t>
  </si>
  <si>
    <t>Nettlebrae Avon</t>
  </si>
  <si>
    <t>van der Smissen</t>
  </si>
  <si>
    <t>Brigitte</t>
  </si>
  <si>
    <t>Erix Derring Do</t>
  </si>
  <si>
    <t>Reidenbach-Eberle</t>
  </si>
  <si>
    <t>Myriam</t>
  </si>
  <si>
    <t>Holly Ella vom Finckenhorst</t>
  </si>
  <si>
    <t>Berg-Uhl</t>
  </si>
  <si>
    <t>Cooper's Golden Candid Clooney</t>
  </si>
  <si>
    <t>Roth</t>
  </si>
  <si>
    <t>Norbert</t>
  </si>
  <si>
    <t>Gelbfüßler Balthasar</t>
  </si>
  <si>
    <t>Deep Impact Atira</t>
  </si>
  <si>
    <t>Sabine</t>
  </si>
  <si>
    <t>Farid of enchanted garden</t>
  </si>
  <si>
    <t>Aufgabe 1
(PB)</t>
  </si>
  <si>
    <t>Aufgabe 2
(WH)</t>
  </si>
  <si>
    <t>Aufgabe 3
(PB)</t>
  </si>
  <si>
    <t>Aufgabe 4
(WH)</t>
  </si>
  <si>
    <t>Flatgold's Flying Shadow</t>
  </si>
  <si>
    <t>Gulliondale Anakin Phenix</t>
  </si>
  <si>
    <t>AJ's Calle</t>
  </si>
  <si>
    <t>Holtens Midnight Rambler</t>
  </si>
  <si>
    <t>Aufgabe 5
(WH)</t>
  </si>
  <si>
    <t>Aufgabe 6
(PB)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</si>
</sst>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sz val="6"/>
      <name val="Arial"/>
      <family val="2"/>
    </font>
    <font>
      <sz val="10"/>
      <color rgb="FF000000"/>
      <name val="Arial"/>
      <family val="2"/>
    </font>
    <font>
      <b/>
      <i/>
      <sz val="10"/>
      <color rgb="FF0000FF"/>
      <name val="Arial"/>
      <family val="2"/>
    </font>
    <font>
      <b/>
      <sz val="10"/>
      <color rgb="FF31313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69">
    <xf numFmtId="0" fontId="0" fillId="0" borderId="0" xfId="0"/>
    <xf numFmtId="0" fontId="3" fillId="2" borderId="1" xfId="3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2" borderId="3" xfId="3" applyFont="1" applyFill="1" applyBorder="1" applyAlignment="1" applyProtection="1">
      <alignment horizontal="left"/>
      <protection locked="0"/>
    </xf>
    <xf numFmtId="0" fontId="3" fillId="2" borderId="3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/>
      <protection locked="0"/>
    </xf>
    <xf numFmtId="0" fontId="3" fillId="2" borderId="4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Alignment="1"/>
    <xf numFmtId="0" fontId="6" fillId="0" borderId="0" xfId="2" applyFont="1"/>
    <xf numFmtId="0" fontId="3" fillId="2" borderId="5" xfId="3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2" borderId="7" xfId="3" applyFont="1" applyFill="1" applyBorder="1" applyAlignment="1" applyProtection="1">
      <alignment horizontal="center"/>
      <protection locked="0"/>
    </xf>
    <xf numFmtId="0" fontId="3" fillId="2" borderId="8" xfId="3" applyFont="1" applyFill="1" applyBorder="1" applyAlignment="1" applyProtection="1">
      <alignment horizontal="left"/>
      <protection locked="0"/>
    </xf>
    <xf numFmtId="0" fontId="7" fillId="2" borderId="8" xfId="3" applyFont="1" applyFill="1" applyBorder="1" applyAlignment="1" applyProtection="1">
      <alignment horizontal="center"/>
      <protection locked="0"/>
    </xf>
    <xf numFmtId="0" fontId="3" fillId="2" borderId="8" xfId="3" applyFont="1" applyFill="1" applyBorder="1" applyAlignment="1" applyProtection="1">
      <alignment horizontal="center"/>
      <protection locked="0"/>
    </xf>
    <xf numFmtId="0" fontId="8" fillId="2" borderId="8" xfId="3" applyFont="1" applyFill="1" applyBorder="1" applyAlignment="1" applyProtection="1">
      <alignment horizontal="center"/>
      <protection locked="0"/>
    </xf>
    <xf numFmtId="0" fontId="7" fillId="2" borderId="9" xfId="3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/>
    <xf numFmtId="0" fontId="9" fillId="0" borderId="0" xfId="3" applyFont="1" applyFill="1" applyBorder="1" applyAlignment="1">
      <alignment vertical="center"/>
    </xf>
    <xf numFmtId="0" fontId="10" fillId="2" borderId="10" xfId="3" applyFont="1" applyFill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Fill="1" applyBorder="1" applyAlignment="1">
      <alignment vertical="center"/>
    </xf>
    <xf numFmtId="0" fontId="8" fillId="4" borderId="13" xfId="3" applyFont="1" applyFill="1" applyBorder="1" applyAlignment="1" applyProtection="1">
      <alignment horizontal="center"/>
    </xf>
    <xf numFmtId="0" fontId="8" fillId="0" borderId="13" xfId="3" applyFont="1" applyFill="1" applyBorder="1" applyAlignment="1" applyProtection="1">
      <alignment horizontal="center"/>
    </xf>
    <xf numFmtId="9" fontId="8" fillId="0" borderId="15" xfId="1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vertical="top"/>
    </xf>
    <xf numFmtId="0" fontId="8" fillId="5" borderId="13" xfId="3" applyFont="1" applyFill="1" applyBorder="1" applyAlignment="1" applyProtection="1">
      <alignment horizontal="center"/>
    </xf>
    <xf numFmtId="9" fontId="8" fillId="5" borderId="15" xfId="1" applyNumberFormat="1" applyFont="1" applyFill="1" applyBorder="1" applyAlignment="1" applyProtection="1">
      <alignment horizontal="center"/>
    </xf>
    <xf numFmtId="0" fontId="8" fillId="6" borderId="13" xfId="3" applyFont="1" applyFill="1" applyBorder="1" applyAlignment="1" applyProtection="1">
      <alignment horizontal="center"/>
    </xf>
    <xf numFmtId="9" fontId="8" fillId="6" borderId="15" xfId="1" applyNumberFormat="1" applyFont="1" applyFill="1" applyBorder="1" applyAlignment="1" applyProtection="1">
      <alignment horizontal="center"/>
    </xf>
    <xf numFmtId="0" fontId="8" fillId="6" borderId="17" xfId="3" applyFont="1" applyFill="1" applyBorder="1" applyAlignment="1" applyProtection="1">
      <alignment horizontal="center"/>
    </xf>
    <xf numFmtId="9" fontId="8" fillId="6" borderId="19" xfId="1" applyNumberFormat="1" applyFont="1" applyFill="1" applyBorder="1" applyAlignment="1" applyProtection="1">
      <alignment horizontal="center"/>
    </xf>
    <xf numFmtId="0" fontId="8" fillId="7" borderId="13" xfId="3" applyFont="1" applyFill="1" applyBorder="1" applyAlignment="1" applyProtection="1">
      <alignment horizontal="center"/>
    </xf>
    <xf numFmtId="9" fontId="8" fillId="7" borderId="15" xfId="1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8" borderId="3" xfId="0" applyFont="1" applyFill="1" applyBorder="1" applyAlignment="1">
      <alignment horizontal="left"/>
    </xf>
    <xf numFmtId="0" fontId="3" fillId="9" borderId="3" xfId="3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/>
    <xf numFmtId="0" fontId="3" fillId="8" borderId="0" xfId="0" applyFont="1" applyFill="1" applyBorder="1" applyAlignment="1">
      <alignment wrapText="1"/>
    </xf>
    <xf numFmtId="0" fontId="3" fillId="9" borderId="8" xfId="3" applyFont="1" applyFill="1" applyBorder="1" applyAlignment="1" applyProtection="1">
      <alignment horizontal="left"/>
      <protection locked="0"/>
    </xf>
    <xf numFmtId="0" fontId="6" fillId="9" borderId="3" xfId="2" applyFont="1" applyFill="1" applyBorder="1"/>
    <xf numFmtId="0" fontId="6" fillId="9" borderId="0" xfId="2" applyFont="1" applyFill="1" applyBorder="1"/>
    <xf numFmtId="0" fontId="3" fillId="2" borderId="30" xfId="3" applyFont="1" applyFill="1" applyBorder="1" applyAlignment="1" applyProtection="1">
      <alignment horizontal="left"/>
      <protection locked="0"/>
    </xf>
    <xf numFmtId="0" fontId="4" fillId="3" borderId="3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9" borderId="8" xfId="2" applyFont="1" applyFill="1" applyBorder="1"/>
    <xf numFmtId="0" fontId="1" fillId="6" borderId="12" xfId="3" applyFont="1" applyFill="1" applyBorder="1" applyAlignment="1">
      <alignment horizontal="center"/>
    </xf>
    <xf numFmtId="0" fontId="1" fillId="6" borderId="12" xfId="3" applyFont="1" applyFill="1" applyBorder="1" applyAlignment="1">
      <alignment horizontal="left"/>
    </xf>
    <xf numFmtId="0" fontId="1" fillId="6" borderId="18" xfId="3" applyFont="1" applyFill="1" applyBorder="1" applyAlignment="1">
      <alignment horizontal="center"/>
    </xf>
    <xf numFmtId="0" fontId="1" fillId="6" borderId="18" xfId="3" applyFont="1" applyFill="1" applyBorder="1" applyAlignment="1">
      <alignment horizontal="left"/>
    </xf>
    <xf numFmtId="0" fontId="1" fillId="6" borderId="32" xfId="0" applyFont="1" applyFill="1" applyBorder="1" applyAlignment="1">
      <alignment horizontal="left" wrapText="1"/>
    </xf>
    <xf numFmtId="0" fontId="1" fillId="6" borderId="34" xfId="0" applyFont="1" applyFill="1" applyBorder="1" applyAlignment="1">
      <alignment horizontal="left" wrapText="1"/>
    </xf>
    <xf numFmtId="0" fontId="1" fillId="6" borderId="33" xfId="0" applyFont="1" applyFill="1" applyBorder="1" applyAlignment="1">
      <alignment horizontal="left" wrapText="1"/>
    </xf>
    <xf numFmtId="0" fontId="1" fillId="6" borderId="35" xfId="0" applyFont="1" applyFill="1" applyBorder="1" applyAlignment="1">
      <alignment horizontal="left" wrapText="1"/>
    </xf>
    <xf numFmtId="0" fontId="3" fillId="2" borderId="21" xfId="3" applyFont="1" applyFill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 applyProtection="1">
      <alignment horizontal="center" vertical="center"/>
      <protection locked="0"/>
    </xf>
    <xf numFmtId="0" fontId="3" fillId="9" borderId="3" xfId="2" applyFont="1" applyFill="1" applyBorder="1"/>
    <xf numFmtId="0" fontId="3" fillId="9" borderId="0" xfId="2" applyFont="1" applyFill="1" applyBorder="1"/>
    <xf numFmtId="0" fontId="1" fillId="0" borderId="12" xfId="3" applyFont="1" applyFill="1" applyBorder="1" applyAlignment="1">
      <alignment horizontal="center"/>
    </xf>
    <xf numFmtId="0" fontId="1" fillId="0" borderId="11" xfId="3" applyFont="1" applyFill="1" applyBorder="1" applyAlignment="1">
      <alignment horizontal="center"/>
    </xf>
    <xf numFmtId="0" fontId="1" fillId="0" borderId="26" xfId="3" applyFont="1" applyFill="1" applyBorder="1" applyAlignment="1" applyProtection="1">
      <alignment horizontal="center"/>
    </xf>
    <xf numFmtId="0" fontId="1" fillId="7" borderId="12" xfId="3" applyFont="1" applyFill="1" applyBorder="1" applyAlignment="1">
      <alignment horizontal="center"/>
    </xf>
    <xf numFmtId="0" fontId="1" fillId="7" borderId="11" xfId="3" applyFont="1" applyFill="1" applyBorder="1" applyAlignment="1">
      <alignment horizontal="center"/>
    </xf>
    <xf numFmtId="0" fontId="1" fillId="7" borderId="26" xfId="3" applyFont="1" applyFill="1" applyBorder="1" applyAlignment="1" applyProtection="1">
      <alignment horizontal="center"/>
    </xf>
    <xf numFmtId="0" fontId="1" fillId="4" borderId="12" xfId="3" applyFont="1" applyFill="1" applyBorder="1" applyAlignment="1">
      <alignment horizontal="center"/>
    </xf>
    <xf numFmtId="0" fontId="1" fillId="4" borderId="11" xfId="3" applyFont="1" applyFill="1" applyBorder="1" applyAlignment="1">
      <alignment horizontal="center"/>
    </xf>
    <xf numFmtId="0" fontId="1" fillId="4" borderId="26" xfId="3" applyFont="1" applyFill="1" applyBorder="1" applyAlignment="1" applyProtection="1">
      <alignment horizontal="center"/>
    </xf>
    <xf numFmtId="0" fontId="1" fillId="0" borderId="13" xfId="3" applyFont="1" applyFill="1" applyBorder="1" applyAlignment="1">
      <alignment horizontal="center"/>
    </xf>
    <xf numFmtId="0" fontId="1" fillId="0" borderId="13" xfId="3" applyFont="1" applyFill="1" applyBorder="1" applyAlignment="1"/>
    <xf numFmtId="0" fontId="1" fillId="0" borderId="24" xfId="3" applyFont="1" applyFill="1" applyBorder="1" applyAlignment="1"/>
    <xf numFmtId="0" fontId="14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14" fontId="14" fillId="0" borderId="13" xfId="0" applyNumberFormat="1" applyFont="1" applyFill="1" applyBorder="1" applyAlignment="1">
      <alignment horizontal="center"/>
    </xf>
    <xf numFmtId="0" fontId="1" fillId="0" borderId="0" xfId="2" applyFont="1" applyFill="1" applyAlignment="1"/>
    <xf numFmtId="0" fontId="12" fillId="4" borderId="12" xfId="3" applyFont="1" applyFill="1" applyBorder="1" applyAlignment="1">
      <alignment horizontal="center"/>
    </xf>
    <xf numFmtId="0" fontId="12" fillId="4" borderId="23" xfId="3" applyFont="1" applyFill="1" applyBorder="1" applyAlignment="1">
      <alignment horizontal="center"/>
    </xf>
    <xf numFmtId="0" fontId="12" fillId="4" borderId="29" xfId="3" applyFont="1" applyFill="1" applyBorder="1" applyAlignment="1">
      <alignment horizontal="center"/>
    </xf>
    <xf numFmtId="0" fontId="12" fillId="4" borderId="26" xfId="3" applyFont="1" applyFill="1" applyBorder="1" applyAlignment="1" applyProtection="1">
      <alignment horizontal="center"/>
    </xf>
    <xf numFmtId="0" fontId="15" fillId="4" borderId="13" xfId="3" applyFont="1" applyFill="1" applyBorder="1" applyAlignment="1" applyProtection="1">
      <alignment horizontal="center"/>
    </xf>
    <xf numFmtId="9" fontId="15" fillId="4" borderId="15" xfId="1" applyNumberFormat="1" applyFont="1" applyFill="1" applyBorder="1" applyAlignment="1" applyProtection="1">
      <alignment horizontal="center"/>
    </xf>
    <xf numFmtId="0" fontId="12" fillId="4" borderId="11" xfId="3" applyFont="1" applyFill="1" applyBorder="1" applyAlignment="1">
      <alignment horizontal="center"/>
    </xf>
    <xf numFmtId="0" fontId="12" fillId="0" borderId="0" xfId="2" applyFont="1" applyFill="1" applyAlignment="1"/>
    <xf numFmtId="0" fontId="12" fillId="0" borderId="14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1" fontId="12" fillId="0" borderId="27" xfId="3" applyNumberFormat="1" applyFont="1" applyFill="1" applyBorder="1" applyAlignment="1" applyProtection="1">
      <alignment horizontal="center"/>
    </xf>
    <xf numFmtId="0" fontId="15" fillId="0" borderId="15" xfId="3" applyFont="1" applyFill="1" applyBorder="1" applyAlignment="1" applyProtection="1">
      <alignment horizontal="center"/>
    </xf>
    <xf numFmtId="9" fontId="15" fillId="0" borderId="15" xfId="1" applyNumberFormat="1" applyFont="1" applyFill="1" applyBorder="1" applyAlignment="1" applyProtection="1">
      <alignment horizontal="center"/>
    </xf>
    <xf numFmtId="0" fontId="12" fillId="0" borderId="11" xfId="3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14" fontId="12" fillId="0" borderId="13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left" wrapText="1"/>
    </xf>
    <xf numFmtId="0" fontId="12" fillId="7" borderId="13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left" wrapText="1"/>
    </xf>
    <xf numFmtId="0" fontId="12" fillId="7" borderId="32" xfId="0" applyFont="1" applyFill="1" applyBorder="1" applyAlignment="1">
      <alignment horizontal="left" wrapText="1"/>
    </xf>
    <xf numFmtId="0" fontId="12" fillId="7" borderId="34" xfId="0" applyFont="1" applyFill="1" applyBorder="1" applyAlignment="1">
      <alignment horizontal="left" wrapText="1"/>
    </xf>
    <xf numFmtId="14" fontId="12" fillId="7" borderId="13" xfId="0" applyNumberFormat="1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left" wrapText="1"/>
    </xf>
    <xf numFmtId="0" fontId="1" fillId="7" borderId="32" xfId="0" applyFont="1" applyFill="1" applyBorder="1" applyAlignment="1">
      <alignment horizontal="left" wrapText="1"/>
    </xf>
    <xf numFmtId="0" fontId="1" fillId="7" borderId="34" xfId="0" applyFont="1" applyFill="1" applyBorder="1" applyAlignment="1">
      <alignment horizontal="left" wrapText="1"/>
    </xf>
    <xf numFmtId="14" fontId="14" fillId="7" borderId="13" xfId="0" applyNumberFormat="1" applyFont="1" applyFill="1" applyBorder="1" applyAlignment="1">
      <alignment horizontal="center"/>
    </xf>
    <xf numFmtId="0" fontId="1" fillId="5" borderId="12" xfId="3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left" wrapText="1"/>
    </xf>
    <xf numFmtId="0" fontId="1" fillId="5" borderId="32" xfId="0" applyFont="1" applyFill="1" applyBorder="1" applyAlignment="1">
      <alignment horizontal="left" wrapText="1"/>
    </xf>
    <xf numFmtId="0" fontId="1" fillId="5" borderId="34" xfId="0" applyFont="1" applyFill="1" applyBorder="1" applyAlignment="1">
      <alignment horizontal="left" wrapText="1"/>
    </xf>
    <xf numFmtId="0" fontId="1" fillId="5" borderId="11" xfId="3" applyFont="1" applyFill="1" applyBorder="1" applyAlignment="1">
      <alignment horizontal="center"/>
    </xf>
    <xf numFmtId="0" fontId="1" fillId="5" borderId="26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2" applyFont="1"/>
    <xf numFmtId="0" fontId="3" fillId="0" borderId="0" xfId="2" applyFont="1"/>
    <xf numFmtId="0" fontId="1" fillId="5" borderId="18" xfId="3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left" wrapText="1"/>
    </xf>
    <xf numFmtId="0" fontId="1" fillId="5" borderId="33" xfId="0" applyFont="1" applyFill="1" applyBorder="1" applyAlignment="1">
      <alignment horizontal="left" wrapText="1"/>
    </xf>
    <xf numFmtId="0" fontId="1" fillId="5" borderId="35" xfId="0" applyFont="1" applyFill="1" applyBorder="1" applyAlignment="1">
      <alignment horizontal="left" wrapText="1"/>
    </xf>
    <xf numFmtId="14" fontId="14" fillId="5" borderId="17" xfId="0" applyNumberFormat="1" applyFont="1" applyFill="1" applyBorder="1" applyAlignment="1">
      <alignment horizontal="center"/>
    </xf>
    <xf numFmtId="0" fontId="1" fillId="5" borderId="20" xfId="3" applyFont="1" applyFill="1" applyBorder="1" applyAlignment="1">
      <alignment horizontal="center"/>
    </xf>
    <xf numFmtId="0" fontId="1" fillId="5" borderId="28" xfId="3" applyFont="1" applyFill="1" applyBorder="1" applyAlignment="1" applyProtection="1">
      <alignment horizontal="center"/>
    </xf>
    <xf numFmtId="0" fontId="8" fillId="5" borderId="17" xfId="3" applyFont="1" applyFill="1" applyBorder="1" applyAlignment="1" applyProtection="1">
      <alignment horizontal="center"/>
    </xf>
    <xf numFmtId="9" fontId="8" fillId="5" borderId="19" xfId="1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2" applyFont="1"/>
    <xf numFmtId="0" fontId="1" fillId="7" borderId="36" xfId="0" applyFont="1" applyFill="1" applyBorder="1" applyAlignment="1">
      <alignment horizontal="left"/>
    </xf>
    <xf numFmtId="0" fontId="1" fillId="6" borderId="11" xfId="3" applyFont="1" applyFill="1" applyBorder="1" applyAlignment="1">
      <alignment horizontal="center"/>
    </xf>
    <xf numFmtId="0" fontId="1" fillId="6" borderId="26" xfId="3" applyFont="1" applyFill="1" applyBorder="1" applyAlignment="1" applyProtection="1">
      <alignment horizontal="center"/>
    </xf>
    <xf numFmtId="0" fontId="14" fillId="6" borderId="17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left" wrapText="1"/>
    </xf>
    <xf numFmtId="0" fontId="1" fillId="6" borderId="20" xfId="3" applyFont="1" applyFill="1" applyBorder="1" applyAlignment="1">
      <alignment horizontal="center"/>
    </xf>
    <xf numFmtId="0" fontId="1" fillId="6" borderId="28" xfId="3" applyFont="1" applyFill="1" applyBorder="1" applyAlignment="1" applyProtection="1">
      <alignment horizontal="center"/>
    </xf>
    <xf numFmtId="0" fontId="12" fillId="4" borderId="38" xfId="3" applyFont="1" applyFill="1" applyBorder="1" applyAlignment="1">
      <alignment horizontal="center"/>
    </xf>
    <xf numFmtId="0" fontId="12" fillId="0" borderId="39" xfId="3" applyFont="1" applyFill="1" applyBorder="1" applyAlignment="1">
      <alignment horizontal="center"/>
    </xf>
    <xf numFmtId="0" fontId="12" fillId="4" borderId="40" xfId="3" applyFont="1" applyFill="1" applyBorder="1" applyAlignment="1">
      <alignment horizontal="center"/>
    </xf>
    <xf numFmtId="0" fontId="1" fillId="0" borderId="40" xfId="3" applyFont="1" applyFill="1" applyBorder="1" applyAlignment="1">
      <alignment horizontal="center"/>
    </xf>
    <xf numFmtId="0" fontId="1" fillId="7" borderId="40" xfId="3" applyFont="1" applyFill="1" applyBorder="1" applyAlignment="1">
      <alignment horizontal="center"/>
    </xf>
    <xf numFmtId="0" fontId="1" fillId="4" borderId="40" xfId="3" applyFont="1" applyFill="1" applyBorder="1" applyAlignment="1">
      <alignment horizontal="center"/>
    </xf>
    <xf numFmtId="0" fontId="1" fillId="5" borderId="40" xfId="3" applyFont="1" applyFill="1" applyBorder="1" applyAlignment="1">
      <alignment horizontal="center"/>
    </xf>
    <xf numFmtId="14" fontId="12" fillId="7" borderId="24" xfId="0" applyNumberFormat="1" applyFont="1" applyFill="1" applyBorder="1" applyAlignment="1">
      <alignment horizontal="center"/>
    </xf>
    <xf numFmtId="14" fontId="12" fillId="0" borderId="24" xfId="0" applyNumberFormat="1" applyFont="1" applyFill="1" applyBorder="1" applyAlignment="1">
      <alignment horizontal="center"/>
    </xf>
    <xf numFmtId="14" fontId="14" fillId="0" borderId="24" xfId="0" applyNumberFormat="1" applyFont="1" applyFill="1" applyBorder="1" applyAlignment="1">
      <alignment horizontal="center"/>
    </xf>
    <xf numFmtId="14" fontId="14" fillId="7" borderId="24" xfId="0" applyNumberFormat="1" applyFont="1" applyFill="1" applyBorder="1" applyAlignment="1">
      <alignment horizontal="center"/>
    </xf>
    <xf numFmtId="14" fontId="14" fillId="5" borderId="24" xfId="0" applyNumberFormat="1" applyFont="1" applyFill="1" applyBorder="1" applyAlignment="1">
      <alignment horizontal="center"/>
    </xf>
    <xf numFmtId="0" fontId="8" fillId="5" borderId="13" xfId="3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14" fontId="14" fillId="6" borderId="24" xfId="0" applyNumberFormat="1" applyFont="1" applyFill="1" applyBorder="1" applyAlignment="1">
      <alignment horizontal="center"/>
    </xf>
    <xf numFmtId="0" fontId="1" fillId="6" borderId="40" xfId="3" applyFont="1" applyFill="1" applyBorder="1" applyAlignment="1">
      <alignment horizontal="center"/>
    </xf>
    <xf numFmtId="14" fontId="14" fillId="6" borderId="25" xfId="0" applyNumberFormat="1" applyFont="1" applyFill="1" applyBorder="1" applyAlignment="1">
      <alignment horizontal="center"/>
    </xf>
    <xf numFmtId="0" fontId="1" fillId="6" borderId="41" xfId="3" applyFont="1" applyFill="1" applyBorder="1" applyAlignment="1">
      <alignment horizontal="center"/>
    </xf>
    <xf numFmtId="0" fontId="3" fillId="2" borderId="21" xfId="3" applyFont="1" applyFill="1" applyBorder="1" applyAlignment="1" applyProtection="1">
      <alignment horizontal="center" vertical="center" wrapText="1"/>
      <protection locked="0"/>
    </xf>
    <xf numFmtId="0" fontId="3" fillId="2" borderId="22" xfId="3" applyFont="1" applyFill="1" applyBorder="1" applyAlignment="1" applyProtection="1">
      <alignment horizontal="center" vertical="center" wrapText="1"/>
      <protection locked="0"/>
    </xf>
    <xf numFmtId="0" fontId="3" fillId="2" borderId="1" xfId="3" applyFont="1" applyFill="1" applyBorder="1" applyAlignment="1" applyProtection="1">
      <alignment horizontal="center" vertical="center"/>
      <protection locked="0"/>
    </xf>
    <xf numFmtId="0" fontId="3" fillId="2" borderId="3" xfId="3" applyFont="1" applyFill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1" fillId="2" borderId="22" xfId="3" applyFont="1" applyFill="1" applyBorder="1" applyAlignment="1" applyProtection="1">
      <alignment horizontal="center" vertical="center" wrapText="1"/>
      <protection locked="0"/>
    </xf>
    <xf numFmtId="0" fontId="3" fillId="2" borderId="21" xfId="3" applyFont="1" applyFill="1" applyBorder="1" applyAlignment="1" applyProtection="1">
      <alignment horizontal="center" vertical="center"/>
      <protection locked="0"/>
    </xf>
    <xf numFmtId="0" fontId="7" fillId="2" borderId="22" xfId="3" applyFont="1" applyFill="1" applyBorder="1" applyAlignment="1" applyProtection="1">
      <alignment horizontal="center" vertical="center"/>
      <protection locked="0"/>
    </xf>
  </cellXfs>
  <cellStyles count="4">
    <cellStyle name="Prozent" xfId="1" builtinId="5"/>
    <cellStyle name="Standard" xfId="0" builtinId="0"/>
    <cellStyle name="Standard_Ergebnisse-2005-WWW" xfId="2"/>
    <cellStyle name="Standard_Siegerklasse" xfId="3"/>
  </cellStyles>
  <dxfs count="0"/>
  <tableStyles count="0" defaultTableStyle="TableStyleMedium2" defaultPivotStyle="PivotStyleLight16"/>
  <colors>
    <mruColors>
      <color rgb="FFFFCC99"/>
      <color rgb="FFFFFF99"/>
      <color rgb="FF0000FF"/>
      <color rgb="FFCC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view="pageBreakPreview" zoomScale="90" zoomScaleNormal="86" workbookViewId="0">
      <pane ySplit="5" topLeftCell="A6" activePane="bottomLeft" state="frozen"/>
      <selection activeCell="G17" sqref="G17"/>
      <selection pane="bottomLeft" activeCell="P5" sqref="P5:Q5"/>
    </sheetView>
  </sheetViews>
  <sheetFormatPr baseColWidth="10" defaultColWidth="14.85546875" defaultRowHeight="19.5" customHeight="1" x14ac:dyDescent="0.2"/>
  <cols>
    <col min="1" max="1" width="3.7109375" style="9" customWidth="1"/>
    <col min="2" max="2" width="3.5703125" style="9" customWidth="1"/>
    <col min="3" max="3" width="18.28515625" style="9" bestFit="1" customWidth="1"/>
    <col min="4" max="4" width="9.140625" style="9" bestFit="1" customWidth="1"/>
    <col min="5" max="5" width="30.7109375" style="9" bestFit="1" customWidth="1"/>
    <col min="6" max="6" width="5.85546875" style="9" bestFit="1" customWidth="1"/>
    <col min="7" max="7" width="12.7109375" style="9" bestFit="1" customWidth="1"/>
    <col min="8" max="19" width="5.7109375" style="9" customWidth="1"/>
    <col min="20" max="20" width="7" style="9" customWidth="1"/>
    <col min="21" max="21" width="5.5703125" style="9" bestFit="1" customWidth="1"/>
    <col min="22" max="22" width="8" style="9" customWidth="1"/>
    <col min="23" max="23" width="11.140625" style="9" bestFit="1" customWidth="1"/>
    <col min="24" max="24" width="6.28515625" style="9" customWidth="1"/>
    <col min="25" max="16384" width="14.85546875" style="9"/>
  </cols>
  <sheetData>
    <row r="1" spans="1:40" ht="24" customHeight="1" x14ac:dyDescent="0.2">
      <c r="A1" s="1" t="s">
        <v>57</v>
      </c>
      <c r="B1" s="2"/>
      <c r="C1" s="3"/>
      <c r="D1" s="3"/>
      <c r="E1" s="39"/>
      <c r="F1" s="39"/>
      <c r="G1" s="39"/>
      <c r="H1" s="4" t="s">
        <v>30</v>
      </c>
      <c r="I1" s="44"/>
      <c r="J1" s="40" t="s">
        <v>55</v>
      </c>
      <c r="K1" s="40"/>
      <c r="L1" s="40"/>
      <c r="M1" s="61"/>
      <c r="N1" s="61"/>
      <c r="O1" s="61"/>
      <c r="P1" s="40"/>
      <c r="Q1" s="4"/>
      <c r="R1" s="4"/>
      <c r="S1" s="5"/>
      <c r="T1" s="5"/>
      <c r="U1" s="6"/>
      <c r="V1" s="6"/>
      <c r="W1" s="6"/>
      <c r="X1" s="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24" customHeight="1" x14ac:dyDescent="0.2">
      <c r="A2" s="10" t="s">
        <v>56</v>
      </c>
      <c r="B2" s="11"/>
      <c r="C2" s="12"/>
      <c r="D2" s="12"/>
      <c r="E2" s="27"/>
      <c r="F2" s="27"/>
      <c r="G2" s="27"/>
      <c r="H2" s="37"/>
      <c r="I2" s="45"/>
      <c r="J2" s="41"/>
      <c r="K2" s="42"/>
      <c r="L2" s="42"/>
      <c r="M2" s="62"/>
      <c r="N2" s="62"/>
      <c r="O2" s="62"/>
      <c r="P2" s="41"/>
      <c r="Q2" s="37"/>
      <c r="R2" s="38"/>
      <c r="S2" s="38"/>
      <c r="T2" s="38"/>
      <c r="U2" s="38"/>
      <c r="V2" s="38"/>
      <c r="W2" s="38"/>
      <c r="X2" s="13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24" customHeight="1" thickBot="1" x14ac:dyDescent="0.25">
      <c r="A3" s="46" t="s">
        <v>14</v>
      </c>
      <c r="B3" s="47"/>
      <c r="C3" s="48"/>
      <c r="D3" s="48"/>
      <c r="E3" s="49"/>
      <c r="F3" s="49"/>
      <c r="G3" s="49"/>
      <c r="H3" s="14"/>
      <c r="I3" s="50"/>
      <c r="J3" s="43"/>
      <c r="K3" s="43"/>
      <c r="L3" s="43"/>
      <c r="M3" s="50"/>
      <c r="N3" s="50"/>
      <c r="O3" s="50"/>
      <c r="P3" s="43"/>
      <c r="Q3" s="14"/>
      <c r="R3" s="14"/>
      <c r="S3" s="15"/>
      <c r="T3" s="16"/>
      <c r="U3" s="17"/>
      <c r="V3" s="17"/>
      <c r="W3" s="17"/>
      <c r="X3" s="18"/>
    </row>
    <row r="4" spans="1:40" ht="19.5" customHeight="1" thickBot="1" x14ac:dyDescent="0.25">
      <c r="A4" s="161" t="s">
        <v>2</v>
      </c>
      <c r="B4" s="162"/>
      <c r="C4" s="162"/>
      <c r="D4" s="162"/>
      <c r="E4" s="162"/>
      <c r="F4" s="162"/>
      <c r="G4" s="163"/>
      <c r="H4" s="164" t="s">
        <v>3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  <c r="T4" s="165"/>
      <c r="U4" s="165"/>
      <c r="V4" s="165"/>
      <c r="W4" s="165"/>
      <c r="X4" s="165"/>
    </row>
    <row r="5" spans="1:40" ht="29.25" customHeight="1" thickBot="1" x14ac:dyDescent="0.25">
      <c r="A5" s="159" t="s">
        <v>4</v>
      </c>
      <c r="B5" s="166"/>
      <c r="C5" s="167" t="s">
        <v>5</v>
      </c>
      <c r="D5" s="168"/>
      <c r="E5" s="60" t="s">
        <v>6</v>
      </c>
      <c r="F5" s="59" t="s">
        <v>42</v>
      </c>
      <c r="G5" s="59" t="s">
        <v>43</v>
      </c>
      <c r="H5" s="159" t="s">
        <v>139</v>
      </c>
      <c r="I5" s="160"/>
      <c r="J5" s="159" t="s">
        <v>140</v>
      </c>
      <c r="K5" s="160"/>
      <c r="L5" s="159" t="s">
        <v>141</v>
      </c>
      <c r="M5" s="160"/>
      <c r="N5" s="159" t="s">
        <v>142</v>
      </c>
      <c r="O5" s="160"/>
      <c r="P5" s="159" t="s">
        <v>147</v>
      </c>
      <c r="Q5" s="160"/>
      <c r="R5" s="159" t="s">
        <v>148</v>
      </c>
      <c r="S5" s="160"/>
      <c r="T5" s="21" t="s">
        <v>7</v>
      </c>
      <c r="U5" s="60" t="s">
        <v>8</v>
      </c>
      <c r="V5" s="22" t="s">
        <v>9</v>
      </c>
      <c r="W5" s="60" t="s">
        <v>10</v>
      </c>
      <c r="X5" s="60" t="s">
        <v>11</v>
      </c>
    </row>
    <row r="6" spans="1:40" s="88" customFormat="1" ht="19.5" customHeight="1" x14ac:dyDescent="0.2">
      <c r="A6" s="81" t="s">
        <v>13</v>
      </c>
      <c r="B6" s="102">
        <v>1</v>
      </c>
      <c r="C6" s="103" t="s">
        <v>19</v>
      </c>
      <c r="D6" s="104" t="s">
        <v>47</v>
      </c>
      <c r="E6" s="105" t="s">
        <v>48</v>
      </c>
      <c r="F6" s="102" t="s">
        <v>41</v>
      </c>
      <c r="G6" s="106">
        <v>41821</v>
      </c>
      <c r="H6" s="82">
        <v>10</v>
      </c>
      <c r="I6" s="83">
        <v>10</v>
      </c>
      <c r="J6" s="82">
        <v>6</v>
      </c>
      <c r="K6" s="83">
        <v>8</v>
      </c>
      <c r="L6" s="82">
        <v>20</v>
      </c>
      <c r="M6" s="83" t="s">
        <v>46</v>
      </c>
      <c r="N6" s="82">
        <v>20</v>
      </c>
      <c r="O6" s="83" t="s">
        <v>46</v>
      </c>
      <c r="P6" s="82">
        <v>10</v>
      </c>
      <c r="Q6" s="83">
        <v>10</v>
      </c>
      <c r="R6" s="82">
        <v>10</v>
      </c>
      <c r="S6" s="83">
        <v>10</v>
      </c>
      <c r="T6" s="84">
        <f t="shared" ref="T6:T14" si="0">SUM(H6:S6)</f>
        <v>114</v>
      </c>
      <c r="U6" s="85">
        <f t="shared" ref="U6:U14" si="1">COUNTIF(H6:S6,0)</f>
        <v>0</v>
      </c>
      <c r="V6" s="86">
        <f>ROUND(IF(ISNUMBER(H6),T6/(COUNTA(H6:S6)*10),""),2)</f>
        <v>0.95</v>
      </c>
      <c r="W6" s="85" t="str">
        <f t="shared" ref="W6:W14" si="2">IF(ISNUMBER(H6),IF(U6&gt;0,"n.B",IF(V6&lt;51%,"n.B.",IF(V6&lt;65%,"bestanden",IF(V6&lt;81%,"gut",IF(V6&lt;91%,"sehr gut","vorzüglich"))))),"")</f>
        <v>vorzüglich</v>
      </c>
      <c r="X6" s="87">
        <f>IF(ISNUMBER(H6),IF(U6&gt;0,"",RANK(T6,$T$6:$T$18)),"")</f>
        <v>1</v>
      </c>
    </row>
    <row r="7" spans="1:40" s="88" customFormat="1" ht="19.5" customHeight="1" x14ac:dyDescent="0.2">
      <c r="A7" s="89" t="s">
        <v>13</v>
      </c>
      <c r="B7" s="95">
        <v>3</v>
      </c>
      <c r="C7" s="96" t="s">
        <v>115</v>
      </c>
      <c r="D7" s="97" t="s">
        <v>116</v>
      </c>
      <c r="E7" s="98" t="s">
        <v>146</v>
      </c>
      <c r="F7" s="95" t="s">
        <v>41</v>
      </c>
      <c r="G7" s="99">
        <v>42105</v>
      </c>
      <c r="H7" s="89">
        <v>8</v>
      </c>
      <c r="I7" s="90">
        <v>6</v>
      </c>
      <c r="J7" s="89">
        <v>9</v>
      </c>
      <c r="K7" s="90">
        <v>5</v>
      </c>
      <c r="L7" s="89">
        <v>19</v>
      </c>
      <c r="M7" s="90" t="s">
        <v>46</v>
      </c>
      <c r="N7" s="89">
        <v>20</v>
      </c>
      <c r="O7" s="90" t="s">
        <v>46</v>
      </c>
      <c r="P7" s="89">
        <v>10</v>
      </c>
      <c r="Q7" s="90">
        <v>10</v>
      </c>
      <c r="R7" s="89">
        <v>9</v>
      </c>
      <c r="S7" s="90">
        <v>9</v>
      </c>
      <c r="T7" s="91">
        <f t="shared" si="0"/>
        <v>105</v>
      </c>
      <c r="U7" s="92">
        <f t="shared" si="1"/>
        <v>0</v>
      </c>
      <c r="V7" s="93">
        <f>ROUND(IF(ISNUMBER(H7),T7/(COUNTA(H7:S7)*10),""),2)</f>
        <v>0.88</v>
      </c>
      <c r="W7" s="92" t="str">
        <f t="shared" si="2"/>
        <v>sehr gut</v>
      </c>
      <c r="X7" s="94">
        <f>IF(ISNUMBER(H7),IF(U7&gt;0,"",RANK(T7,$T$6:$T$18)),"")</f>
        <v>2</v>
      </c>
    </row>
    <row r="8" spans="1:40" s="88" customFormat="1" ht="19.5" customHeight="1" x14ac:dyDescent="0.2">
      <c r="A8" s="81" t="s">
        <v>13</v>
      </c>
      <c r="B8" s="102">
        <v>11</v>
      </c>
      <c r="C8" s="103" t="s">
        <v>0</v>
      </c>
      <c r="D8" s="104" t="s">
        <v>1</v>
      </c>
      <c r="E8" s="105" t="s">
        <v>24</v>
      </c>
      <c r="F8" s="102" t="s">
        <v>39</v>
      </c>
      <c r="G8" s="106">
        <v>41915</v>
      </c>
      <c r="H8" s="81">
        <v>10</v>
      </c>
      <c r="I8" s="87">
        <v>7</v>
      </c>
      <c r="J8" s="81">
        <v>8</v>
      </c>
      <c r="K8" s="87">
        <v>10</v>
      </c>
      <c r="L8" s="81">
        <v>15</v>
      </c>
      <c r="M8" s="87" t="s">
        <v>46</v>
      </c>
      <c r="N8" s="81">
        <v>20</v>
      </c>
      <c r="O8" s="87" t="s">
        <v>46</v>
      </c>
      <c r="P8" s="81">
        <v>9</v>
      </c>
      <c r="Q8" s="87">
        <v>7</v>
      </c>
      <c r="R8" s="81">
        <v>9</v>
      </c>
      <c r="S8" s="87">
        <v>9</v>
      </c>
      <c r="T8" s="84">
        <f t="shared" si="0"/>
        <v>104</v>
      </c>
      <c r="U8" s="85">
        <f t="shared" si="1"/>
        <v>0</v>
      </c>
      <c r="V8" s="86">
        <f>ROUND(IF(ISNUMBER(H8),T8/(COUNTA(H8:S8)*10),""),2)</f>
        <v>0.87</v>
      </c>
      <c r="W8" s="85" t="str">
        <f t="shared" si="2"/>
        <v>sehr gut</v>
      </c>
      <c r="X8" s="87">
        <f>IF(ISNUMBER(H8),IF(U8&gt;0,"",RANK(T8,$T$6:$T$18)),"")</f>
        <v>3</v>
      </c>
    </row>
    <row r="9" spans="1:40" s="80" customFormat="1" ht="19.5" customHeight="1" x14ac:dyDescent="0.2">
      <c r="A9" s="63" t="s">
        <v>13</v>
      </c>
      <c r="B9" s="75">
        <v>8</v>
      </c>
      <c r="C9" s="76" t="s">
        <v>117</v>
      </c>
      <c r="D9" s="77" t="s">
        <v>118</v>
      </c>
      <c r="E9" s="78" t="s">
        <v>119</v>
      </c>
      <c r="F9" s="75" t="s">
        <v>39</v>
      </c>
      <c r="G9" s="79">
        <v>41923</v>
      </c>
      <c r="H9" s="63">
        <v>10</v>
      </c>
      <c r="I9" s="64">
        <v>10</v>
      </c>
      <c r="J9" s="63">
        <v>6</v>
      </c>
      <c r="K9" s="64">
        <v>7</v>
      </c>
      <c r="L9" s="63">
        <v>17</v>
      </c>
      <c r="M9" s="64" t="s">
        <v>46</v>
      </c>
      <c r="N9" s="63">
        <v>17</v>
      </c>
      <c r="O9" s="64" t="s">
        <v>46</v>
      </c>
      <c r="P9" s="63">
        <v>10</v>
      </c>
      <c r="Q9" s="64">
        <v>10</v>
      </c>
      <c r="R9" s="63">
        <v>10</v>
      </c>
      <c r="S9" s="64">
        <v>6</v>
      </c>
      <c r="T9" s="65">
        <f t="shared" si="0"/>
        <v>103</v>
      </c>
      <c r="U9" s="25">
        <f t="shared" si="1"/>
        <v>0</v>
      </c>
      <c r="V9" s="26">
        <f>ROUND(IF(ISNUMBER(H9),T9/(COUNTA(H9:S9)*10),""),2)</f>
        <v>0.86</v>
      </c>
      <c r="W9" s="25" t="str">
        <f t="shared" si="2"/>
        <v>sehr gut</v>
      </c>
      <c r="X9" s="64">
        <f>IF(ISNUMBER(H9),IF(U9&gt;0,"",RANK(T9,$T$6:$T$18)),"")</f>
        <v>4</v>
      </c>
    </row>
    <row r="10" spans="1:40" s="80" customFormat="1" ht="19.5" customHeight="1" x14ac:dyDescent="0.2">
      <c r="A10" s="66" t="s">
        <v>13</v>
      </c>
      <c r="B10" s="107">
        <v>7</v>
      </c>
      <c r="C10" s="108" t="s">
        <v>120</v>
      </c>
      <c r="D10" s="109" t="s">
        <v>20</v>
      </c>
      <c r="E10" s="110" t="s">
        <v>121</v>
      </c>
      <c r="F10" s="107" t="s">
        <v>41</v>
      </c>
      <c r="G10" s="111">
        <v>41778</v>
      </c>
      <c r="H10" s="66">
        <v>6</v>
      </c>
      <c r="I10" s="67">
        <v>5</v>
      </c>
      <c r="J10" s="66">
        <v>5</v>
      </c>
      <c r="K10" s="67">
        <v>10</v>
      </c>
      <c r="L10" s="66">
        <v>20</v>
      </c>
      <c r="M10" s="67" t="s">
        <v>46</v>
      </c>
      <c r="N10" s="66">
        <v>18</v>
      </c>
      <c r="O10" s="67" t="s">
        <v>46</v>
      </c>
      <c r="P10" s="66">
        <v>10</v>
      </c>
      <c r="Q10" s="67">
        <v>10</v>
      </c>
      <c r="R10" s="66">
        <v>10</v>
      </c>
      <c r="S10" s="67">
        <v>8</v>
      </c>
      <c r="T10" s="68">
        <f t="shared" si="0"/>
        <v>102</v>
      </c>
      <c r="U10" s="34">
        <f t="shared" si="1"/>
        <v>0</v>
      </c>
      <c r="V10" s="35">
        <f>ROUND(IF(ISNUMBER(H10),T10/(COUNTA(H10:S10)*10),""),2)</f>
        <v>0.85</v>
      </c>
      <c r="W10" s="34" t="str">
        <f t="shared" si="2"/>
        <v>sehr gut</v>
      </c>
      <c r="X10" s="67">
        <f>IF(ISNUMBER(H10),IF(U10&gt;0,"",RANK(T10,$T$6:$T$18)),"")</f>
        <v>5</v>
      </c>
    </row>
    <row r="11" spans="1:40" s="80" customFormat="1" ht="19.5" customHeight="1" x14ac:dyDescent="0.2">
      <c r="A11" s="63" t="s">
        <v>13</v>
      </c>
      <c r="B11" s="75">
        <v>12</v>
      </c>
      <c r="C11" s="76" t="s">
        <v>122</v>
      </c>
      <c r="D11" s="77" t="s">
        <v>123</v>
      </c>
      <c r="E11" s="78" t="s">
        <v>124</v>
      </c>
      <c r="F11" s="75" t="s">
        <v>41</v>
      </c>
      <c r="G11" s="79">
        <v>41822</v>
      </c>
      <c r="H11" s="63">
        <v>8</v>
      </c>
      <c r="I11" s="64">
        <v>9</v>
      </c>
      <c r="J11" s="63">
        <v>10</v>
      </c>
      <c r="K11" s="64">
        <v>10</v>
      </c>
      <c r="L11" s="63">
        <v>20</v>
      </c>
      <c r="M11" s="64" t="s">
        <v>46</v>
      </c>
      <c r="N11" s="63">
        <v>17</v>
      </c>
      <c r="O11" s="64" t="s">
        <v>46</v>
      </c>
      <c r="P11" s="63">
        <v>8</v>
      </c>
      <c r="Q11" s="64">
        <v>8</v>
      </c>
      <c r="R11" s="63">
        <v>5</v>
      </c>
      <c r="S11" s="64">
        <v>7</v>
      </c>
      <c r="T11" s="65">
        <f t="shared" si="0"/>
        <v>102</v>
      </c>
      <c r="U11" s="25">
        <f t="shared" si="1"/>
        <v>0</v>
      </c>
      <c r="V11" s="26">
        <f t="shared" ref="V11:V14" si="3">ROUND(IF(ISNUMBER(H11),T11/(COUNTA(H11:S11)*10),""),2)</f>
        <v>0.85</v>
      </c>
      <c r="W11" s="25" t="str">
        <f t="shared" si="2"/>
        <v>sehr gut</v>
      </c>
      <c r="X11" s="64">
        <f t="shared" ref="X11:X18" si="4">IF(ISNUMBER(H11),IF(U11&gt;0,"",RANK(T11,$T$6:$T$18)),"")</f>
        <v>5</v>
      </c>
    </row>
    <row r="12" spans="1:40" s="80" customFormat="1" ht="19.5" customHeight="1" x14ac:dyDescent="0.2">
      <c r="A12" s="66" t="s">
        <v>13</v>
      </c>
      <c r="B12" s="107">
        <v>10</v>
      </c>
      <c r="C12" s="134" t="s">
        <v>125</v>
      </c>
      <c r="D12" s="109" t="s">
        <v>126</v>
      </c>
      <c r="E12" s="110" t="s">
        <v>127</v>
      </c>
      <c r="F12" s="107" t="s">
        <v>52</v>
      </c>
      <c r="G12" s="111">
        <v>40466</v>
      </c>
      <c r="H12" s="69">
        <v>8</v>
      </c>
      <c r="I12" s="70">
        <v>9</v>
      </c>
      <c r="J12" s="69">
        <v>10</v>
      </c>
      <c r="K12" s="70">
        <v>10</v>
      </c>
      <c r="L12" s="69">
        <v>17</v>
      </c>
      <c r="M12" s="67" t="s">
        <v>46</v>
      </c>
      <c r="N12" s="69">
        <v>9</v>
      </c>
      <c r="O12" s="67" t="s">
        <v>46</v>
      </c>
      <c r="P12" s="69">
        <v>6</v>
      </c>
      <c r="Q12" s="70">
        <v>10</v>
      </c>
      <c r="R12" s="69">
        <v>10</v>
      </c>
      <c r="S12" s="70">
        <v>10</v>
      </c>
      <c r="T12" s="71">
        <f t="shared" si="0"/>
        <v>99</v>
      </c>
      <c r="U12" s="24">
        <f t="shared" si="1"/>
        <v>0</v>
      </c>
      <c r="V12" s="35">
        <f t="shared" si="3"/>
        <v>0.83</v>
      </c>
      <c r="W12" s="24" t="str">
        <f t="shared" si="2"/>
        <v>sehr gut</v>
      </c>
      <c r="X12" s="67">
        <f t="shared" si="4"/>
        <v>7</v>
      </c>
    </row>
    <row r="13" spans="1:40" s="80" customFormat="1" ht="19.5" customHeight="1" x14ac:dyDescent="0.2">
      <c r="A13" s="63" t="s">
        <v>13</v>
      </c>
      <c r="B13" s="72">
        <v>9</v>
      </c>
      <c r="C13" s="73" t="s">
        <v>84</v>
      </c>
      <c r="D13" s="73" t="s">
        <v>85</v>
      </c>
      <c r="E13" s="74" t="s">
        <v>143</v>
      </c>
      <c r="F13" s="72" t="s">
        <v>52</v>
      </c>
      <c r="G13" s="79">
        <v>42014</v>
      </c>
      <c r="H13" s="63">
        <v>7</v>
      </c>
      <c r="I13" s="64">
        <v>6</v>
      </c>
      <c r="J13" s="63">
        <v>9</v>
      </c>
      <c r="K13" s="64">
        <v>7</v>
      </c>
      <c r="L13" s="63">
        <v>19</v>
      </c>
      <c r="M13" s="64" t="s">
        <v>46</v>
      </c>
      <c r="N13" s="63">
        <v>17</v>
      </c>
      <c r="O13" s="64" t="s">
        <v>46</v>
      </c>
      <c r="P13" s="63">
        <v>8</v>
      </c>
      <c r="Q13" s="64">
        <v>10</v>
      </c>
      <c r="R13" s="63">
        <v>8</v>
      </c>
      <c r="S13" s="64">
        <v>7</v>
      </c>
      <c r="T13" s="65">
        <f t="shared" si="0"/>
        <v>98</v>
      </c>
      <c r="U13" s="25">
        <f t="shared" si="1"/>
        <v>0</v>
      </c>
      <c r="V13" s="26">
        <f t="shared" si="3"/>
        <v>0.82</v>
      </c>
      <c r="W13" s="25" t="str">
        <f t="shared" si="2"/>
        <v>sehr gut</v>
      </c>
      <c r="X13" s="64">
        <f t="shared" si="4"/>
        <v>8</v>
      </c>
    </row>
    <row r="14" spans="1:40" s="80" customFormat="1" ht="19.5" customHeight="1" x14ac:dyDescent="0.2">
      <c r="A14" s="66" t="s">
        <v>13</v>
      </c>
      <c r="B14" s="107">
        <v>6</v>
      </c>
      <c r="C14" s="108" t="s">
        <v>128</v>
      </c>
      <c r="D14" s="109" t="s">
        <v>129</v>
      </c>
      <c r="E14" s="110" t="s">
        <v>130</v>
      </c>
      <c r="F14" s="107" t="s">
        <v>38</v>
      </c>
      <c r="G14" s="111">
        <v>41775</v>
      </c>
      <c r="H14" s="69">
        <v>9</v>
      </c>
      <c r="I14" s="70">
        <v>10</v>
      </c>
      <c r="J14" s="69">
        <v>8</v>
      </c>
      <c r="K14" s="70">
        <v>7</v>
      </c>
      <c r="L14" s="69">
        <v>16</v>
      </c>
      <c r="M14" s="67" t="s">
        <v>46</v>
      </c>
      <c r="N14" s="69">
        <v>16</v>
      </c>
      <c r="O14" s="67" t="s">
        <v>46</v>
      </c>
      <c r="P14" s="69">
        <v>10</v>
      </c>
      <c r="Q14" s="70">
        <v>10</v>
      </c>
      <c r="R14" s="69">
        <v>7</v>
      </c>
      <c r="S14" s="70">
        <v>3</v>
      </c>
      <c r="T14" s="71">
        <f t="shared" si="0"/>
        <v>96</v>
      </c>
      <c r="U14" s="24">
        <f t="shared" si="1"/>
        <v>0</v>
      </c>
      <c r="V14" s="35">
        <f t="shared" si="3"/>
        <v>0.8</v>
      </c>
      <c r="W14" s="24" t="str">
        <f t="shared" si="2"/>
        <v>gut</v>
      </c>
      <c r="X14" s="67">
        <f t="shared" si="4"/>
        <v>9</v>
      </c>
    </row>
    <row r="15" spans="1:40" s="80" customFormat="1" ht="19.5" customHeight="1" x14ac:dyDescent="0.2">
      <c r="A15" s="63" t="s">
        <v>13</v>
      </c>
      <c r="B15" s="75">
        <v>4</v>
      </c>
      <c r="C15" s="76" t="s">
        <v>131</v>
      </c>
      <c r="D15" s="77" t="s">
        <v>25</v>
      </c>
      <c r="E15" s="78" t="s">
        <v>132</v>
      </c>
      <c r="F15" s="75" t="s">
        <v>39</v>
      </c>
      <c r="G15" s="79">
        <v>41998</v>
      </c>
      <c r="H15" s="63">
        <v>9</v>
      </c>
      <c r="I15" s="64">
        <v>8</v>
      </c>
      <c r="J15" s="63">
        <v>3</v>
      </c>
      <c r="K15" s="64">
        <v>7</v>
      </c>
      <c r="L15" s="63">
        <v>17</v>
      </c>
      <c r="M15" s="64" t="s">
        <v>46</v>
      </c>
      <c r="N15" s="63">
        <v>19</v>
      </c>
      <c r="O15" s="64" t="s">
        <v>46</v>
      </c>
      <c r="P15" s="63">
        <v>5</v>
      </c>
      <c r="Q15" s="64">
        <v>10</v>
      </c>
      <c r="R15" s="63">
        <v>8</v>
      </c>
      <c r="S15" s="64">
        <v>7</v>
      </c>
      <c r="T15" s="65">
        <f>SUM(H15:S15)</f>
        <v>93</v>
      </c>
      <c r="U15" s="25">
        <f>COUNTIF(H15:S15,0)</f>
        <v>0</v>
      </c>
      <c r="V15" s="26">
        <f>ROUND(IF(ISNUMBER(H15),T15/(COUNTA(H15:S15)*10),""),2)</f>
        <v>0.78</v>
      </c>
      <c r="W15" s="25" t="str">
        <f>IF(ISNUMBER(H15),IF(U15&gt;0,"n.B",IF(V15&lt;51%,"n.B.",IF(V15&lt;65%,"bestanden",IF(V15&lt;81%,"gut",IF(V15&lt;91%,"sehr gut","vorzüglich"))))),"")</f>
        <v>gut</v>
      </c>
      <c r="X15" s="64">
        <f t="shared" si="4"/>
        <v>10</v>
      </c>
    </row>
    <row r="16" spans="1:40" s="80" customFormat="1" ht="19.5" customHeight="1" x14ac:dyDescent="0.2">
      <c r="A16" s="66" t="s">
        <v>13</v>
      </c>
      <c r="B16" s="107">
        <v>14</v>
      </c>
      <c r="C16" s="108" t="s">
        <v>133</v>
      </c>
      <c r="D16" s="109" t="s">
        <v>134</v>
      </c>
      <c r="E16" s="110" t="s">
        <v>135</v>
      </c>
      <c r="F16" s="107" t="s">
        <v>41</v>
      </c>
      <c r="G16" s="111">
        <v>41327</v>
      </c>
      <c r="H16" s="66">
        <v>5</v>
      </c>
      <c r="I16" s="67">
        <v>5</v>
      </c>
      <c r="J16" s="66">
        <v>10</v>
      </c>
      <c r="K16" s="67">
        <v>9</v>
      </c>
      <c r="L16" s="66">
        <v>10</v>
      </c>
      <c r="M16" s="67" t="s">
        <v>46</v>
      </c>
      <c r="N16" s="66">
        <v>17</v>
      </c>
      <c r="O16" s="67" t="s">
        <v>46</v>
      </c>
      <c r="P16" s="66">
        <v>9</v>
      </c>
      <c r="Q16" s="67">
        <v>8</v>
      </c>
      <c r="R16" s="66">
        <v>8</v>
      </c>
      <c r="S16" s="67">
        <v>8</v>
      </c>
      <c r="T16" s="68">
        <f>SUM(H16:S16)</f>
        <v>89</v>
      </c>
      <c r="U16" s="34">
        <f>COUNTIF(H16:S16,0)</f>
        <v>0</v>
      </c>
      <c r="V16" s="35">
        <f>ROUND(IF(ISNUMBER(H16),T16/(COUNTA(H16:S16)*10),""),2)</f>
        <v>0.74</v>
      </c>
      <c r="W16" s="34" t="str">
        <f>IF(ISNUMBER(H16),IF(U16&gt;0,"n.B",IF(V16&lt;51%,"n.B.",IF(V16&lt;65%,"bestanden",IF(V16&lt;81%,"gut",IF(V16&lt;91%,"sehr gut","vorzüglich"))))),"")</f>
        <v>gut</v>
      </c>
      <c r="X16" s="67">
        <f t="shared" si="4"/>
        <v>11</v>
      </c>
    </row>
    <row r="17" spans="1:24" s="80" customFormat="1" ht="19.5" customHeight="1" x14ac:dyDescent="0.2">
      <c r="A17" s="63" t="s">
        <v>13</v>
      </c>
      <c r="B17" s="75">
        <v>2</v>
      </c>
      <c r="C17" s="76" t="s">
        <v>35</v>
      </c>
      <c r="D17" s="77" t="s">
        <v>18</v>
      </c>
      <c r="E17" s="78" t="s">
        <v>136</v>
      </c>
      <c r="F17" s="75" t="s">
        <v>40</v>
      </c>
      <c r="G17" s="79">
        <v>41142</v>
      </c>
      <c r="H17" s="63">
        <v>9</v>
      </c>
      <c r="I17" s="64">
        <v>7</v>
      </c>
      <c r="J17" s="63">
        <v>7</v>
      </c>
      <c r="K17" s="64">
        <v>2</v>
      </c>
      <c r="L17" s="63">
        <v>15</v>
      </c>
      <c r="M17" s="64" t="s">
        <v>46</v>
      </c>
      <c r="N17" s="63">
        <v>14</v>
      </c>
      <c r="O17" s="64" t="s">
        <v>46</v>
      </c>
      <c r="P17" s="63">
        <v>8</v>
      </c>
      <c r="Q17" s="64">
        <v>10</v>
      </c>
      <c r="R17" s="63">
        <v>8</v>
      </c>
      <c r="S17" s="64">
        <v>5</v>
      </c>
      <c r="T17" s="65">
        <f>SUM(H17:S17)</f>
        <v>85</v>
      </c>
      <c r="U17" s="25">
        <f>COUNTIF(H17:S17,0)</f>
        <v>0</v>
      </c>
      <c r="V17" s="26">
        <f>ROUND(IF(ISNUMBER(H17),T17/(COUNTA(H17:S17)*10),""),2)</f>
        <v>0.71</v>
      </c>
      <c r="W17" s="25" t="str">
        <f>IF(ISNUMBER(H17),IF(U17&gt;0,"n.B",IF(V17&lt;51%,"n.B.",IF(V17&lt;65%,"bestanden",IF(V17&lt;81%,"gut",IF(V17&lt;91%,"sehr gut","vorzüglich"))))),"")</f>
        <v>gut</v>
      </c>
      <c r="X17" s="64">
        <f t="shared" si="4"/>
        <v>12</v>
      </c>
    </row>
    <row r="18" spans="1:24" s="80" customFormat="1" ht="19.5" customHeight="1" x14ac:dyDescent="0.2">
      <c r="A18" s="66" t="s">
        <v>13</v>
      </c>
      <c r="B18" s="107">
        <v>13</v>
      </c>
      <c r="C18" s="108" t="s">
        <v>19</v>
      </c>
      <c r="D18" s="109" t="s">
        <v>137</v>
      </c>
      <c r="E18" s="110" t="s">
        <v>138</v>
      </c>
      <c r="F18" s="107" t="s">
        <v>39</v>
      </c>
      <c r="G18" s="111">
        <v>41136</v>
      </c>
      <c r="H18" s="66">
        <v>9</v>
      </c>
      <c r="I18" s="67">
        <v>5</v>
      </c>
      <c r="J18" s="66">
        <v>10</v>
      </c>
      <c r="K18" s="67">
        <v>10</v>
      </c>
      <c r="L18" s="66">
        <v>16</v>
      </c>
      <c r="M18" s="67" t="s">
        <v>46</v>
      </c>
      <c r="N18" s="66">
        <v>11</v>
      </c>
      <c r="O18" s="67" t="s">
        <v>46</v>
      </c>
      <c r="P18" s="66">
        <v>4</v>
      </c>
      <c r="Q18" s="67">
        <v>8</v>
      </c>
      <c r="R18" s="66">
        <v>3</v>
      </c>
      <c r="S18" s="67">
        <v>2</v>
      </c>
      <c r="T18" s="68">
        <f>SUM(H18:S18)</f>
        <v>78</v>
      </c>
      <c r="U18" s="34">
        <f>COUNTIF(H18:S18,0)</f>
        <v>0</v>
      </c>
      <c r="V18" s="35">
        <f>ROUND(IF(ISNUMBER(H18),T18/(COUNTA(H18:S18)*10),""),2)</f>
        <v>0.65</v>
      </c>
      <c r="W18" s="34" t="str">
        <f>IF(ISNUMBER(H18),IF(U18&gt;0,"n.B",IF(V18&lt;51%,"n.B.",IF(V18&lt;65%,"bestanden",IF(V18&lt;81%,"gut",IF(V18&lt;91%,"sehr gut","vorzüglich"))))),"")</f>
        <v>gut</v>
      </c>
      <c r="X18" s="67">
        <f t="shared" si="4"/>
        <v>13</v>
      </c>
    </row>
    <row r="19" spans="1:24" s="80" customFormat="1" ht="19.5" customHeight="1" thickBot="1" x14ac:dyDescent="0.25">
      <c r="A19" s="122" t="s">
        <v>13</v>
      </c>
      <c r="B19" s="123">
        <v>5</v>
      </c>
      <c r="C19" s="124" t="s">
        <v>49</v>
      </c>
      <c r="D19" s="125" t="s">
        <v>50</v>
      </c>
      <c r="E19" s="126" t="s">
        <v>51</v>
      </c>
      <c r="F19" s="123" t="s">
        <v>53</v>
      </c>
      <c r="G19" s="127">
        <v>41955</v>
      </c>
      <c r="H19" s="122">
        <v>9</v>
      </c>
      <c r="I19" s="128">
        <v>8</v>
      </c>
      <c r="J19" s="122">
        <v>2</v>
      </c>
      <c r="K19" s="128">
        <v>8</v>
      </c>
      <c r="L19" s="122">
        <v>15</v>
      </c>
      <c r="M19" s="128" t="s">
        <v>46</v>
      </c>
      <c r="N19" s="122">
        <v>18</v>
      </c>
      <c r="O19" s="128" t="s">
        <v>46</v>
      </c>
      <c r="P19" s="122">
        <v>10</v>
      </c>
      <c r="Q19" s="128">
        <v>10</v>
      </c>
      <c r="R19" s="122">
        <v>0</v>
      </c>
      <c r="S19" s="128">
        <v>0</v>
      </c>
      <c r="T19" s="129">
        <f t="shared" ref="T19" si="5">SUM(H19:S19)</f>
        <v>80</v>
      </c>
      <c r="U19" s="130">
        <v>1</v>
      </c>
      <c r="V19" s="131">
        <f t="shared" ref="V19" si="6">ROUND(IF(ISNUMBER(H19),T19/(COUNTA(H19:S19)*10),""),2)</f>
        <v>0.67</v>
      </c>
      <c r="W19" s="130" t="str">
        <f t="shared" ref="W19" si="7">IF(ISNUMBER(H19),IF(U19&gt;0,"n.B",IF(V19&lt;51%,"n.B.",IF(V19&lt;65%,"bestanden",IF(V19&lt;81%,"gut",IF(V19&lt;91%,"sehr gut","vorzüglich"))))),"")</f>
        <v>n.B</v>
      </c>
      <c r="X19" s="128"/>
    </row>
    <row r="20" spans="1:24" s="120" customFormat="1" ht="19.5" customHeight="1" x14ac:dyDescent="0.2">
      <c r="A20" s="119" t="s">
        <v>65</v>
      </c>
      <c r="B20" s="121"/>
    </row>
    <row r="21" spans="1:24" s="120" customFormat="1" ht="19.5" customHeight="1" x14ac:dyDescent="0.2">
      <c r="A21" s="119" t="s">
        <v>64</v>
      </c>
      <c r="B21" s="121"/>
      <c r="E21" s="132"/>
      <c r="G21" s="132"/>
    </row>
    <row r="22" spans="1:24" s="120" customFormat="1" ht="19.5" customHeight="1" x14ac:dyDescent="0.2">
      <c r="A22" s="154" t="s">
        <v>60</v>
      </c>
      <c r="B22" s="121"/>
      <c r="E22" s="132"/>
      <c r="G22" s="132"/>
    </row>
    <row r="23" spans="1:24" ht="19.5" customHeight="1" x14ac:dyDescent="0.25">
      <c r="A23" s="119" t="s">
        <v>66</v>
      </c>
      <c r="B23" s="133"/>
      <c r="E23" s="36"/>
      <c r="G23" s="36"/>
    </row>
    <row r="24" spans="1:24" ht="19.5" customHeight="1" x14ac:dyDescent="0.25">
      <c r="A24" s="119" t="s">
        <v>63</v>
      </c>
      <c r="B24" s="133"/>
      <c r="E24" s="36"/>
      <c r="G24" s="36"/>
    </row>
    <row r="25" spans="1:24" ht="19.5" customHeight="1" x14ac:dyDescent="0.25">
      <c r="A25" s="154" t="s">
        <v>62</v>
      </c>
      <c r="B25" s="133"/>
      <c r="E25" s="36"/>
      <c r="F25" s="36"/>
      <c r="G25" s="36"/>
    </row>
  </sheetData>
  <sheetProtection autoFilter="0"/>
  <mergeCells count="10">
    <mergeCell ref="P5:Q5"/>
    <mergeCell ref="R5:S5"/>
    <mergeCell ref="A4:G4"/>
    <mergeCell ref="H4:X4"/>
    <mergeCell ref="A5:B5"/>
    <mergeCell ref="C5:D5"/>
    <mergeCell ref="H5:I5"/>
    <mergeCell ref="J5:K5"/>
    <mergeCell ref="L5:M5"/>
    <mergeCell ref="N5:O5"/>
  </mergeCells>
  <printOptions horizontalCentered="1"/>
  <pageMargins left="0.25" right="0.23622047244094491" top="0.76" bottom="0.39" header="0.56000000000000005" footer="0.23622047244094491"/>
  <pageSetup paperSize="9" scale="75" orientation="landscape" r:id="rId1"/>
  <headerFooter alignWithMargins="0">
    <oddHeader>&amp;C&amp;"Arial,Fett Kursiv"&amp;14&amp;A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view="pageBreakPreview" zoomScale="90" zoomScaleNormal="86" workbookViewId="0">
      <pane ySplit="5" topLeftCell="A6" activePane="bottomLeft" state="frozen"/>
      <selection activeCell="G17" sqref="G17"/>
      <selection pane="bottomLeft" activeCell="H5" sqref="H5:I5"/>
    </sheetView>
  </sheetViews>
  <sheetFormatPr baseColWidth="10" defaultColWidth="14.85546875" defaultRowHeight="19.5" customHeight="1" x14ac:dyDescent="0.2"/>
  <cols>
    <col min="1" max="1" width="3.7109375" style="9" customWidth="1"/>
    <col min="2" max="2" width="3.5703125" style="9" customWidth="1"/>
    <col min="3" max="3" width="15.42578125" style="9" bestFit="1" customWidth="1"/>
    <col min="4" max="4" width="10.5703125" style="9" bestFit="1" customWidth="1"/>
    <col min="5" max="5" width="31.140625" style="9" bestFit="1" customWidth="1"/>
    <col min="6" max="6" width="5.85546875" style="9" bestFit="1" customWidth="1"/>
    <col min="7" max="7" width="11.5703125" style="9" customWidth="1"/>
    <col min="8" max="19" width="6.140625" style="9" customWidth="1"/>
    <col min="20" max="20" width="8" style="9" customWidth="1"/>
    <col min="21" max="21" width="5.5703125" style="9" bestFit="1" customWidth="1"/>
    <col min="22" max="22" width="8" style="9" customWidth="1"/>
    <col min="23" max="23" width="11.140625" style="9" bestFit="1" customWidth="1"/>
    <col min="24" max="24" width="6.28515625" style="9" customWidth="1"/>
    <col min="25" max="16384" width="14.85546875" style="9"/>
  </cols>
  <sheetData>
    <row r="1" spans="1:40" ht="24" customHeight="1" x14ac:dyDescent="0.2">
      <c r="A1" s="1" t="s">
        <v>57</v>
      </c>
      <c r="B1" s="2"/>
      <c r="C1" s="3"/>
      <c r="D1" s="3"/>
      <c r="E1" s="39"/>
      <c r="F1" s="39"/>
      <c r="G1" s="39"/>
      <c r="H1" s="4" t="s">
        <v>30</v>
      </c>
      <c r="I1" s="44"/>
      <c r="J1" s="40" t="s">
        <v>55</v>
      </c>
      <c r="K1" s="40"/>
      <c r="L1" s="40"/>
      <c r="M1" s="61"/>
      <c r="N1" s="61"/>
      <c r="O1" s="61"/>
      <c r="P1" s="40"/>
      <c r="Q1" s="4"/>
      <c r="R1" s="4"/>
      <c r="S1" s="5"/>
      <c r="T1" s="5"/>
      <c r="U1" s="6"/>
      <c r="V1" s="6"/>
      <c r="W1" s="6"/>
      <c r="X1" s="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24" customHeight="1" x14ac:dyDescent="0.2">
      <c r="A2" s="10" t="s">
        <v>56</v>
      </c>
      <c r="B2" s="11"/>
      <c r="C2" s="12"/>
      <c r="D2" s="12"/>
      <c r="E2" s="27"/>
      <c r="F2" s="27"/>
      <c r="G2" s="27"/>
      <c r="H2" s="37"/>
      <c r="I2" s="45"/>
      <c r="J2" s="41"/>
      <c r="K2" s="42"/>
      <c r="L2" s="42"/>
      <c r="M2" s="62"/>
      <c r="N2" s="62"/>
      <c r="O2" s="62"/>
      <c r="P2" s="41"/>
      <c r="Q2" s="37"/>
      <c r="R2" s="38"/>
      <c r="S2" s="38"/>
      <c r="T2" s="38"/>
      <c r="U2" s="38"/>
      <c r="V2" s="38"/>
      <c r="W2" s="38"/>
      <c r="X2" s="13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24" customHeight="1" thickBot="1" x14ac:dyDescent="0.25">
      <c r="A3" s="46" t="s">
        <v>17</v>
      </c>
      <c r="B3" s="47"/>
      <c r="C3" s="48"/>
      <c r="D3" s="48"/>
      <c r="E3" s="49"/>
      <c r="F3" s="49"/>
      <c r="G3" s="49"/>
      <c r="H3" s="14"/>
      <c r="I3" s="50"/>
      <c r="J3" s="43"/>
      <c r="K3" s="43"/>
      <c r="L3" s="43"/>
      <c r="M3" s="50"/>
      <c r="N3" s="50"/>
      <c r="O3" s="50"/>
      <c r="P3" s="43"/>
      <c r="Q3" s="14"/>
      <c r="R3" s="14"/>
      <c r="S3" s="15"/>
      <c r="T3" s="16"/>
      <c r="U3" s="17"/>
      <c r="V3" s="17"/>
      <c r="W3" s="17"/>
      <c r="X3" s="18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0" ht="19.5" customHeight="1" thickBot="1" x14ac:dyDescent="0.25">
      <c r="A4" s="161" t="s">
        <v>2</v>
      </c>
      <c r="B4" s="162"/>
      <c r="C4" s="162"/>
      <c r="D4" s="162"/>
      <c r="E4" s="162"/>
      <c r="F4" s="162"/>
      <c r="G4" s="163"/>
      <c r="H4" s="164" t="s">
        <v>3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  <c r="T4" s="165"/>
      <c r="U4" s="165"/>
      <c r="V4" s="165"/>
      <c r="W4" s="165"/>
      <c r="X4" s="165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40" ht="29.25" customHeight="1" thickBot="1" x14ac:dyDescent="0.25">
      <c r="A5" s="159" t="s">
        <v>4</v>
      </c>
      <c r="B5" s="166"/>
      <c r="C5" s="167" t="s">
        <v>5</v>
      </c>
      <c r="D5" s="168"/>
      <c r="E5" s="60" t="s">
        <v>6</v>
      </c>
      <c r="F5" s="59" t="s">
        <v>42</v>
      </c>
      <c r="G5" s="59" t="s">
        <v>43</v>
      </c>
      <c r="H5" s="159" t="s">
        <v>139</v>
      </c>
      <c r="I5" s="160"/>
      <c r="J5" s="159" t="s">
        <v>140</v>
      </c>
      <c r="K5" s="160"/>
      <c r="L5" s="159" t="s">
        <v>141</v>
      </c>
      <c r="M5" s="160"/>
      <c r="N5" s="159" t="s">
        <v>142</v>
      </c>
      <c r="O5" s="160"/>
      <c r="P5" s="159" t="s">
        <v>147</v>
      </c>
      <c r="Q5" s="160"/>
      <c r="R5" s="159" t="s">
        <v>148</v>
      </c>
      <c r="S5" s="160"/>
      <c r="T5" s="21" t="s">
        <v>7</v>
      </c>
      <c r="U5" s="60" t="s">
        <v>8</v>
      </c>
      <c r="V5" s="22" t="s">
        <v>9</v>
      </c>
      <c r="W5" s="60" t="s">
        <v>10</v>
      </c>
      <c r="X5" s="60" t="s">
        <v>11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40" s="88" customFormat="1" ht="19.5" customHeight="1" x14ac:dyDescent="0.2">
      <c r="A6" s="81" t="s">
        <v>12</v>
      </c>
      <c r="B6" s="102">
        <v>12</v>
      </c>
      <c r="C6" s="103" t="s">
        <v>67</v>
      </c>
      <c r="D6" s="104" t="s">
        <v>68</v>
      </c>
      <c r="E6" s="105" t="s">
        <v>69</v>
      </c>
      <c r="F6" s="102" t="s">
        <v>40</v>
      </c>
      <c r="G6" s="148">
        <v>42086</v>
      </c>
      <c r="H6" s="82">
        <v>10</v>
      </c>
      <c r="I6" s="83">
        <v>10</v>
      </c>
      <c r="J6" s="82">
        <v>7</v>
      </c>
      <c r="K6" s="83">
        <v>9</v>
      </c>
      <c r="L6" s="82">
        <v>20</v>
      </c>
      <c r="M6" s="83" t="s">
        <v>26</v>
      </c>
      <c r="N6" s="82">
        <v>18</v>
      </c>
      <c r="O6" s="141" t="s">
        <v>26</v>
      </c>
      <c r="P6" s="82">
        <v>10</v>
      </c>
      <c r="Q6" s="83">
        <v>9</v>
      </c>
      <c r="R6" s="82">
        <v>10</v>
      </c>
      <c r="S6" s="83">
        <v>7</v>
      </c>
      <c r="T6" s="84">
        <f t="shared" ref="T6:T16" si="0">SUM(H6:S6)</f>
        <v>110</v>
      </c>
      <c r="U6" s="85">
        <f t="shared" ref="U6:U16" si="1">COUNTIF(H6:S6,0)</f>
        <v>0</v>
      </c>
      <c r="V6" s="86">
        <f>ROUND(IF(ISNUMBER(H6),T6/(COUNTA(H6:S6)*10),""),2)</f>
        <v>0.92</v>
      </c>
      <c r="W6" s="85" t="str">
        <f t="shared" ref="W6:W28" si="2">IF(ISNUMBER(H6),IF(U6&gt;0,"n.B",IF(V6&lt;51%,"n.B.",IF(V6&lt;65%,"bestanden",IF(V6&lt;81%,"gut",IF(V6&lt;91%,"sehr gut","vorzüglich"))))),"")</f>
        <v>vorzüglich</v>
      </c>
      <c r="X6" s="87">
        <f>IF(ISNUMBER(H6),IF(U6&gt;0,"",RANK(T6,$T$6:$T$22)),"")</f>
        <v>1</v>
      </c>
    </row>
    <row r="7" spans="1:40" s="88" customFormat="1" ht="19.5" customHeight="1" x14ac:dyDescent="0.2">
      <c r="A7" s="89" t="s">
        <v>12</v>
      </c>
      <c r="B7" s="95">
        <v>7</v>
      </c>
      <c r="C7" s="96" t="s">
        <v>70</v>
      </c>
      <c r="D7" s="97" t="s">
        <v>71</v>
      </c>
      <c r="E7" s="98" t="s">
        <v>72</v>
      </c>
      <c r="F7" s="95" t="s">
        <v>41</v>
      </c>
      <c r="G7" s="149">
        <v>41643</v>
      </c>
      <c r="H7" s="89">
        <v>9</v>
      </c>
      <c r="I7" s="90">
        <v>9</v>
      </c>
      <c r="J7" s="89">
        <v>9</v>
      </c>
      <c r="K7" s="90">
        <v>5</v>
      </c>
      <c r="L7" s="89">
        <v>20</v>
      </c>
      <c r="M7" s="90" t="s">
        <v>26</v>
      </c>
      <c r="N7" s="89">
        <v>20</v>
      </c>
      <c r="O7" s="142" t="s">
        <v>26</v>
      </c>
      <c r="P7" s="89">
        <v>10</v>
      </c>
      <c r="Q7" s="90">
        <v>8</v>
      </c>
      <c r="R7" s="89">
        <v>10</v>
      </c>
      <c r="S7" s="90">
        <v>9</v>
      </c>
      <c r="T7" s="91">
        <f t="shared" si="0"/>
        <v>109</v>
      </c>
      <c r="U7" s="92">
        <f t="shared" si="1"/>
        <v>0</v>
      </c>
      <c r="V7" s="93">
        <f>ROUND(IF(ISNUMBER(H7),T7/(COUNTA(H7:S7)*10),""),2)</f>
        <v>0.91</v>
      </c>
      <c r="W7" s="92" t="str">
        <f t="shared" si="2"/>
        <v>vorzüglich</v>
      </c>
      <c r="X7" s="94">
        <f>IF(ISNUMBER(H7),IF(U7&gt;0,"",RANK(T7,$T$6:$T$22)),"")</f>
        <v>2</v>
      </c>
    </row>
    <row r="8" spans="1:40" s="88" customFormat="1" ht="19.5" customHeight="1" x14ac:dyDescent="0.2">
      <c r="A8" s="81" t="s">
        <v>12</v>
      </c>
      <c r="B8" s="102">
        <v>20</v>
      </c>
      <c r="C8" s="103" t="s">
        <v>73</v>
      </c>
      <c r="D8" s="104" t="s">
        <v>74</v>
      </c>
      <c r="E8" s="105" t="s">
        <v>75</v>
      </c>
      <c r="F8" s="102" t="s">
        <v>41</v>
      </c>
      <c r="G8" s="148">
        <v>40083</v>
      </c>
      <c r="H8" s="81">
        <v>7</v>
      </c>
      <c r="I8" s="87">
        <v>10</v>
      </c>
      <c r="J8" s="81">
        <v>10</v>
      </c>
      <c r="K8" s="87">
        <v>9</v>
      </c>
      <c r="L8" s="81">
        <v>16</v>
      </c>
      <c r="M8" s="87" t="s">
        <v>26</v>
      </c>
      <c r="N8" s="81">
        <v>17</v>
      </c>
      <c r="O8" s="143" t="s">
        <v>26</v>
      </c>
      <c r="P8" s="81">
        <v>9</v>
      </c>
      <c r="Q8" s="87">
        <v>9</v>
      </c>
      <c r="R8" s="81">
        <v>10</v>
      </c>
      <c r="S8" s="87">
        <v>10</v>
      </c>
      <c r="T8" s="84">
        <f t="shared" si="0"/>
        <v>107</v>
      </c>
      <c r="U8" s="85">
        <f t="shared" si="1"/>
        <v>0</v>
      </c>
      <c r="V8" s="86">
        <f>ROUND(IF(ISNUMBER(H8),T8/(COUNTA(H8:S8)*10),""),2)</f>
        <v>0.89</v>
      </c>
      <c r="W8" s="85" t="str">
        <f t="shared" si="2"/>
        <v>sehr gut</v>
      </c>
      <c r="X8" s="87">
        <f>IF(ISNUMBER(H8),IF(U8&gt;0,"",RANK(T8,$T$6:$T$22)),"")</f>
        <v>3</v>
      </c>
    </row>
    <row r="9" spans="1:40" s="80" customFormat="1" ht="19.5" customHeight="1" x14ac:dyDescent="0.2">
      <c r="A9" s="63" t="s">
        <v>12</v>
      </c>
      <c r="B9" s="75">
        <v>13</v>
      </c>
      <c r="C9" s="76" t="s">
        <v>76</v>
      </c>
      <c r="D9" s="77" t="s">
        <v>77</v>
      </c>
      <c r="E9" s="78" t="s">
        <v>78</v>
      </c>
      <c r="F9" s="75" t="s">
        <v>40</v>
      </c>
      <c r="G9" s="150">
        <v>40620</v>
      </c>
      <c r="H9" s="63">
        <v>10</v>
      </c>
      <c r="I9" s="64">
        <v>8</v>
      </c>
      <c r="J9" s="63">
        <v>8</v>
      </c>
      <c r="K9" s="64">
        <v>7</v>
      </c>
      <c r="L9" s="63">
        <v>20</v>
      </c>
      <c r="M9" s="64" t="s">
        <v>26</v>
      </c>
      <c r="N9" s="63">
        <v>18</v>
      </c>
      <c r="O9" s="144" t="s">
        <v>26</v>
      </c>
      <c r="P9" s="63">
        <v>6</v>
      </c>
      <c r="Q9" s="64">
        <v>10</v>
      </c>
      <c r="R9" s="63">
        <v>10</v>
      </c>
      <c r="S9" s="64">
        <v>9</v>
      </c>
      <c r="T9" s="65">
        <f t="shared" si="0"/>
        <v>106</v>
      </c>
      <c r="U9" s="25">
        <f t="shared" si="1"/>
        <v>0</v>
      </c>
      <c r="V9" s="26">
        <f>ROUND(IF(ISNUMBER(H9),T9/(COUNTA(H9:S9)*10),""),2)</f>
        <v>0.88</v>
      </c>
      <c r="W9" s="25" t="str">
        <f t="shared" si="2"/>
        <v>sehr gut</v>
      </c>
      <c r="X9" s="64">
        <f>IF(ISNUMBER(H9),IF(U9&gt;0,"",RANK(T9,$T$6:$T$22)),"")</f>
        <v>4</v>
      </c>
    </row>
    <row r="10" spans="1:40" s="80" customFormat="1" ht="19.5" customHeight="1" x14ac:dyDescent="0.2">
      <c r="A10" s="66" t="s">
        <v>12</v>
      </c>
      <c r="B10" s="107">
        <v>6</v>
      </c>
      <c r="C10" s="108" t="s">
        <v>79</v>
      </c>
      <c r="D10" s="109" t="s">
        <v>80</v>
      </c>
      <c r="E10" s="110" t="s">
        <v>111</v>
      </c>
      <c r="F10" s="107" t="s">
        <v>40</v>
      </c>
      <c r="G10" s="151">
        <v>40632</v>
      </c>
      <c r="H10" s="66">
        <v>10</v>
      </c>
      <c r="I10" s="67">
        <v>6</v>
      </c>
      <c r="J10" s="66">
        <v>6</v>
      </c>
      <c r="K10" s="67">
        <v>8</v>
      </c>
      <c r="L10" s="66">
        <v>18</v>
      </c>
      <c r="M10" s="67" t="s">
        <v>26</v>
      </c>
      <c r="N10" s="66">
        <v>20</v>
      </c>
      <c r="O10" s="145" t="s">
        <v>26</v>
      </c>
      <c r="P10" s="66">
        <v>9</v>
      </c>
      <c r="Q10" s="67">
        <v>10</v>
      </c>
      <c r="R10" s="66">
        <v>9</v>
      </c>
      <c r="S10" s="67">
        <v>8</v>
      </c>
      <c r="T10" s="68">
        <f t="shared" si="0"/>
        <v>104</v>
      </c>
      <c r="U10" s="34">
        <f t="shared" si="1"/>
        <v>0</v>
      </c>
      <c r="V10" s="35">
        <f>ROUND(IF(ISNUMBER(H10),T10/(COUNTA(H10:S10)*10),""),2)</f>
        <v>0.87</v>
      </c>
      <c r="W10" s="34" t="str">
        <f t="shared" si="2"/>
        <v>sehr gut</v>
      </c>
      <c r="X10" s="67">
        <f>IF(ISNUMBER(H10),IF(U10&gt;0,"",RANK(T10,$T$6:$T$22)),"")</f>
        <v>5</v>
      </c>
    </row>
    <row r="11" spans="1:40" s="80" customFormat="1" ht="19.5" customHeight="1" x14ac:dyDescent="0.2">
      <c r="A11" s="63" t="s">
        <v>12</v>
      </c>
      <c r="B11" s="75">
        <v>10</v>
      </c>
      <c r="C11" s="76" t="s">
        <v>44</v>
      </c>
      <c r="D11" s="77" t="s">
        <v>20</v>
      </c>
      <c r="E11" s="78" t="s">
        <v>45</v>
      </c>
      <c r="F11" s="75" t="s">
        <v>39</v>
      </c>
      <c r="G11" s="150">
        <v>40198</v>
      </c>
      <c r="H11" s="63">
        <v>10</v>
      </c>
      <c r="I11" s="64">
        <v>9</v>
      </c>
      <c r="J11" s="63">
        <v>7</v>
      </c>
      <c r="K11" s="64">
        <v>7</v>
      </c>
      <c r="L11" s="63">
        <v>13</v>
      </c>
      <c r="M11" s="64" t="s">
        <v>26</v>
      </c>
      <c r="N11" s="63">
        <v>20</v>
      </c>
      <c r="O11" s="144" t="s">
        <v>26</v>
      </c>
      <c r="P11" s="63">
        <v>10</v>
      </c>
      <c r="Q11" s="64">
        <v>8</v>
      </c>
      <c r="R11" s="63">
        <v>10</v>
      </c>
      <c r="S11" s="64">
        <v>10</v>
      </c>
      <c r="T11" s="65">
        <f t="shared" si="0"/>
        <v>104</v>
      </c>
      <c r="U11" s="25">
        <f t="shared" si="1"/>
        <v>0</v>
      </c>
      <c r="V11" s="26">
        <f t="shared" ref="V11:V16" si="3">ROUND(IF(ISNUMBER(H11),T11/(COUNTA(H11:S11)*10),""),2)</f>
        <v>0.87</v>
      </c>
      <c r="W11" s="25" t="str">
        <f t="shared" si="2"/>
        <v>sehr gut</v>
      </c>
      <c r="X11" s="64">
        <f t="shared" ref="X11:X22" si="4">IF(ISNUMBER(H11),IF(U11&gt;0,"",RANK(T11,$T$6:$T$22)),"")</f>
        <v>5</v>
      </c>
    </row>
    <row r="12" spans="1:40" s="80" customFormat="1" ht="19.5" customHeight="1" x14ac:dyDescent="0.2">
      <c r="A12" s="69" t="s">
        <v>12</v>
      </c>
      <c r="B12" s="107">
        <v>17</v>
      </c>
      <c r="C12" s="108" t="s">
        <v>81</v>
      </c>
      <c r="D12" s="109" t="s">
        <v>82</v>
      </c>
      <c r="E12" s="110" t="s">
        <v>83</v>
      </c>
      <c r="F12" s="107" t="s">
        <v>40</v>
      </c>
      <c r="G12" s="151">
        <v>40999</v>
      </c>
      <c r="H12" s="69">
        <v>10</v>
      </c>
      <c r="I12" s="70">
        <v>10</v>
      </c>
      <c r="J12" s="69">
        <v>4</v>
      </c>
      <c r="K12" s="70">
        <v>1</v>
      </c>
      <c r="L12" s="69">
        <v>19</v>
      </c>
      <c r="M12" s="70" t="s">
        <v>26</v>
      </c>
      <c r="N12" s="69">
        <v>20</v>
      </c>
      <c r="O12" s="146" t="s">
        <v>26</v>
      </c>
      <c r="P12" s="69">
        <v>8</v>
      </c>
      <c r="Q12" s="70">
        <v>9</v>
      </c>
      <c r="R12" s="69">
        <v>10</v>
      </c>
      <c r="S12" s="70">
        <v>9</v>
      </c>
      <c r="T12" s="71">
        <f t="shared" si="0"/>
        <v>100</v>
      </c>
      <c r="U12" s="24">
        <f t="shared" si="1"/>
        <v>0</v>
      </c>
      <c r="V12" s="35">
        <f t="shared" si="3"/>
        <v>0.83</v>
      </c>
      <c r="W12" s="24" t="str">
        <f t="shared" si="2"/>
        <v>sehr gut</v>
      </c>
      <c r="X12" s="67">
        <f t="shared" si="4"/>
        <v>7</v>
      </c>
    </row>
    <row r="13" spans="1:40" s="80" customFormat="1" ht="19.5" customHeight="1" x14ac:dyDescent="0.2">
      <c r="A13" s="63" t="s">
        <v>12</v>
      </c>
      <c r="B13" s="72">
        <v>1</v>
      </c>
      <c r="C13" s="73" t="s">
        <v>84</v>
      </c>
      <c r="D13" s="73" t="s">
        <v>85</v>
      </c>
      <c r="E13" s="74" t="s">
        <v>86</v>
      </c>
      <c r="F13" s="72" t="s">
        <v>52</v>
      </c>
      <c r="G13" s="150">
        <v>41050</v>
      </c>
      <c r="H13" s="63">
        <v>10</v>
      </c>
      <c r="I13" s="64">
        <v>9</v>
      </c>
      <c r="J13" s="63">
        <v>7</v>
      </c>
      <c r="K13" s="64">
        <v>6</v>
      </c>
      <c r="L13" s="63">
        <v>15</v>
      </c>
      <c r="M13" s="64" t="s">
        <v>26</v>
      </c>
      <c r="N13" s="63">
        <v>16</v>
      </c>
      <c r="O13" s="144" t="s">
        <v>26</v>
      </c>
      <c r="P13" s="63">
        <v>9</v>
      </c>
      <c r="Q13" s="64">
        <v>9</v>
      </c>
      <c r="R13" s="63">
        <v>8</v>
      </c>
      <c r="S13" s="64">
        <v>8</v>
      </c>
      <c r="T13" s="65">
        <f t="shared" si="0"/>
        <v>97</v>
      </c>
      <c r="U13" s="25">
        <f t="shared" si="1"/>
        <v>0</v>
      </c>
      <c r="V13" s="26">
        <f t="shared" si="3"/>
        <v>0.81</v>
      </c>
      <c r="W13" s="25" t="str">
        <f t="shared" si="2"/>
        <v>sehr gut</v>
      </c>
      <c r="X13" s="64">
        <f t="shared" si="4"/>
        <v>8</v>
      </c>
    </row>
    <row r="14" spans="1:40" s="80" customFormat="1" ht="19.5" customHeight="1" x14ac:dyDescent="0.2">
      <c r="A14" s="69" t="s">
        <v>12</v>
      </c>
      <c r="B14" s="107">
        <v>4</v>
      </c>
      <c r="C14" s="108" t="s">
        <v>87</v>
      </c>
      <c r="D14" s="109" t="s">
        <v>88</v>
      </c>
      <c r="E14" s="110" t="s">
        <v>89</v>
      </c>
      <c r="F14" s="107" t="s">
        <v>38</v>
      </c>
      <c r="G14" s="151">
        <v>41658</v>
      </c>
      <c r="H14" s="69">
        <v>8</v>
      </c>
      <c r="I14" s="70">
        <v>6</v>
      </c>
      <c r="J14" s="69">
        <v>6</v>
      </c>
      <c r="K14" s="70">
        <v>10</v>
      </c>
      <c r="L14" s="69">
        <v>15</v>
      </c>
      <c r="M14" s="70" t="s">
        <v>26</v>
      </c>
      <c r="N14" s="69">
        <v>17</v>
      </c>
      <c r="O14" s="146" t="s">
        <v>26</v>
      </c>
      <c r="P14" s="69">
        <v>8</v>
      </c>
      <c r="Q14" s="70">
        <v>7</v>
      </c>
      <c r="R14" s="69">
        <v>10</v>
      </c>
      <c r="S14" s="70">
        <v>10</v>
      </c>
      <c r="T14" s="71">
        <f t="shared" si="0"/>
        <v>97</v>
      </c>
      <c r="U14" s="24">
        <f t="shared" si="1"/>
        <v>0</v>
      </c>
      <c r="V14" s="35">
        <f t="shared" si="3"/>
        <v>0.81</v>
      </c>
      <c r="W14" s="24" t="str">
        <f t="shared" si="2"/>
        <v>sehr gut</v>
      </c>
      <c r="X14" s="67">
        <f t="shared" si="4"/>
        <v>8</v>
      </c>
    </row>
    <row r="15" spans="1:40" s="80" customFormat="1" ht="19.5" customHeight="1" x14ac:dyDescent="0.2">
      <c r="A15" s="63" t="s">
        <v>12</v>
      </c>
      <c r="B15" s="75">
        <v>18</v>
      </c>
      <c r="C15" s="76" t="s">
        <v>90</v>
      </c>
      <c r="D15" s="77" t="s">
        <v>91</v>
      </c>
      <c r="E15" s="78" t="s">
        <v>144</v>
      </c>
      <c r="F15" s="75" t="s">
        <v>41</v>
      </c>
      <c r="G15" s="150">
        <v>41575</v>
      </c>
      <c r="H15" s="63">
        <v>10</v>
      </c>
      <c r="I15" s="64">
        <v>9</v>
      </c>
      <c r="J15" s="63">
        <v>8</v>
      </c>
      <c r="K15" s="64">
        <v>6</v>
      </c>
      <c r="L15" s="63">
        <v>16</v>
      </c>
      <c r="M15" s="64" t="s">
        <v>26</v>
      </c>
      <c r="N15" s="63">
        <v>17</v>
      </c>
      <c r="O15" s="144" t="s">
        <v>26</v>
      </c>
      <c r="P15" s="63">
        <v>6</v>
      </c>
      <c r="Q15" s="64">
        <v>9</v>
      </c>
      <c r="R15" s="63">
        <v>7</v>
      </c>
      <c r="S15" s="64">
        <v>6</v>
      </c>
      <c r="T15" s="65">
        <f t="shared" si="0"/>
        <v>94</v>
      </c>
      <c r="U15" s="25">
        <f t="shared" si="1"/>
        <v>0</v>
      </c>
      <c r="V15" s="26">
        <f t="shared" si="3"/>
        <v>0.78</v>
      </c>
      <c r="W15" s="25" t="str">
        <f t="shared" si="2"/>
        <v>gut</v>
      </c>
      <c r="X15" s="64">
        <f t="shared" si="4"/>
        <v>10</v>
      </c>
    </row>
    <row r="16" spans="1:40" s="80" customFormat="1" ht="19.5" customHeight="1" x14ac:dyDescent="0.2">
      <c r="A16" s="66" t="s">
        <v>12</v>
      </c>
      <c r="B16" s="107">
        <v>2</v>
      </c>
      <c r="C16" s="108" t="s">
        <v>92</v>
      </c>
      <c r="D16" s="109" t="s">
        <v>93</v>
      </c>
      <c r="E16" s="110" t="s">
        <v>94</v>
      </c>
      <c r="F16" s="107" t="s">
        <v>40</v>
      </c>
      <c r="G16" s="151">
        <v>41883</v>
      </c>
      <c r="H16" s="66">
        <v>10</v>
      </c>
      <c r="I16" s="67">
        <v>7</v>
      </c>
      <c r="J16" s="66">
        <v>8</v>
      </c>
      <c r="K16" s="67">
        <v>8</v>
      </c>
      <c r="L16" s="66">
        <v>7</v>
      </c>
      <c r="M16" s="67" t="s">
        <v>26</v>
      </c>
      <c r="N16" s="66">
        <v>18</v>
      </c>
      <c r="O16" s="145" t="s">
        <v>26</v>
      </c>
      <c r="P16" s="66">
        <v>9</v>
      </c>
      <c r="Q16" s="67">
        <v>7</v>
      </c>
      <c r="R16" s="66">
        <v>9</v>
      </c>
      <c r="S16" s="67">
        <v>10</v>
      </c>
      <c r="T16" s="68">
        <f t="shared" si="0"/>
        <v>93</v>
      </c>
      <c r="U16" s="34">
        <f t="shared" si="1"/>
        <v>0</v>
      </c>
      <c r="V16" s="35">
        <f t="shared" si="3"/>
        <v>0.78</v>
      </c>
      <c r="W16" s="34" t="str">
        <f t="shared" si="2"/>
        <v>gut</v>
      </c>
      <c r="X16" s="67">
        <f t="shared" si="4"/>
        <v>11</v>
      </c>
    </row>
    <row r="17" spans="1:24" s="80" customFormat="1" ht="19.5" customHeight="1" x14ac:dyDescent="0.2">
      <c r="A17" s="63" t="s">
        <v>12</v>
      </c>
      <c r="B17" s="75">
        <v>9</v>
      </c>
      <c r="C17" s="76" t="s">
        <v>95</v>
      </c>
      <c r="D17" s="77" t="s">
        <v>25</v>
      </c>
      <c r="E17" s="78" t="s">
        <v>96</v>
      </c>
      <c r="F17" s="75" t="s">
        <v>38</v>
      </c>
      <c r="G17" s="150">
        <v>40860</v>
      </c>
      <c r="H17" s="63">
        <v>8</v>
      </c>
      <c r="I17" s="64">
        <v>8</v>
      </c>
      <c r="J17" s="63">
        <v>9</v>
      </c>
      <c r="K17" s="64">
        <v>9</v>
      </c>
      <c r="L17" s="63">
        <v>6</v>
      </c>
      <c r="M17" s="64" t="s">
        <v>26</v>
      </c>
      <c r="N17" s="63">
        <v>17</v>
      </c>
      <c r="O17" s="144" t="s">
        <v>26</v>
      </c>
      <c r="P17" s="63">
        <v>7</v>
      </c>
      <c r="Q17" s="64">
        <v>10</v>
      </c>
      <c r="R17" s="63">
        <v>10</v>
      </c>
      <c r="S17" s="64">
        <v>9</v>
      </c>
      <c r="T17" s="65">
        <f t="shared" ref="T17:T26" si="5">SUM(H17:S17)</f>
        <v>93</v>
      </c>
      <c r="U17" s="25">
        <f t="shared" ref="U17:U22" si="6">COUNTIF(H17:S17,0)</f>
        <v>0</v>
      </c>
      <c r="V17" s="26">
        <f t="shared" ref="V17:V26" si="7">ROUND(IF(ISNUMBER(H17),T17/(COUNTA(H17:S17)*10),""),2)</f>
        <v>0.78</v>
      </c>
      <c r="W17" s="25" t="str">
        <f t="shared" ref="W17:W27" si="8">IF(ISNUMBER(H17),IF(U17&gt;0,"n.B",IF(V17&lt;51%,"n.B.",IF(V17&lt;65%,"bestanden",IF(V17&lt;81%,"gut",IF(V17&lt;91%,"sehr gut","vorzüglich"))))),"")</f>
        <v>gut</v>
      </c>
      <c r="X17" s="64">
        <f t="shared" si="4"/>
        <v>11</v>
      </c>
    </row>
    <row r="18" spans="1:24" s="80" customFormat="1" ht="19.5" customHeight="1" x14ac:dyDescent="0.2">
      <c r="A18" s="66" t="s">
        <v>12</v>
      </c>
      <c r="B18" s="107">
        <v>15</v>
      </c>
      <c r="C18" s="108" t="s">
        <v>21</v>
      </c>
      <c r="D18" s="109" t="s">
        <v>23</v>
      </c>
      <c r="E18" s="110" t="s">
        <v>37</v>
      </c>
      <c r="F18" s="107" t="s">
        <v>38</v>
      </c>
      <c r="G18" s="151">
        <v>41216</v>
      </c>
      <c r="H18" s="66">
        <v>9</v>
      </c>
      <c r="I18" s="67">
        <v>10</v>
      </c>
      <c r="J18" s="66">
        <v>10</v>
      </c>
      <c r="K18" s="67">
        <v>10</v>
      </c>
      <c r="L18" s="66">
        <v>13</v>
      </c>
      <c r="M18" s="67" t="s">
        <v>26</v>
      </c>
      <c r="N18" s="66">
        <v>18</v>
      </c>
      <c r="O18" s="145" t="s">
        <v>26</v>
      </c>
      <c r="P18" s="66">
        <v>6</v>
      </c>
      <c r="Q18" s="67">
        <v>4</v>
      </c>
      <c r="R18" s="66">
        <v>5</v>
      </c>
      <c r="S18" s="67">
        <v>8</v>
      </c>
      <c r="T18" s="68">
        <f t="shared" si="5"/>
        <v>93</v>
      </c>
      <c r="U18" s="34">
        <f t="shared" si="6"/>
        <v>0</v>
      </c>
      <c r="V18" s="35">
        <f t="shared" si="7"/>
        <v>0.78</v>
      </c>
      <c r="W18" s="34" t="str">
        <f t="shared" si="8"/>
        <v>gut</v>
      </c>
      <c r="X18" s="67">
        <f t="shared" si="4"/>
        <v>11</v>
      </c>
    </row>
    <row r="19" spans="1:24" s="80" customFormat="1" ht="19.5" customHeight="1" x14ac:dyDescent="0.2">
      <c r="A19" s="63" t="s">
        <v>12</v>
      </c>
      <c r="B19" s="75">
        <v>11</v>
      </c>
      <c r="C19" s="76" t="s">
        <v>97</v>
      </c>
      <c r="D19" s="77" t="s">
        <v>98</v>
      </c>
      <c r="E19" s="78" t="s">
        <v>145</v>
      </c>
      <c r="F19" s="75" t="s">
        <v>39</v>
      </c>
      <c r="G19" s="150">
        <v>41627</v>
      </c>
      <c r="H19" s="63">
        <v>8</v>
      </c>
      <c r="I19" s="64">
        <v>7</v>
      </c>
      <c r="J19" s="63">
        <v>9</v>
      </c>
      <c r="K19" s="64">
        <v>8</v>
      </c>
      <c r="L19" s="63">
        <v>18</v>
      </c>
      <c r="M19" s="64" t="s">
        <v>26</v>
      </c>
      <c r="N19" s="63">
        <v>19</v>
      </c>
      <c r="O19" s="144" t="s">
        <v>26</v>
      </c>
      <c r="P19" s="63">
        <v>4</v>
      </c>
      <c r="Q19" s="64">
        <v>3</v>
      </c>
      <c r="R19" s="63">
        <v>8</v>
      </c>
      <c r="S19" s="64">
        <v>8</v>
      </c>
      <c r="T19" s="65">
        <f t="shared" si="5"/>
        <v>92</v>
      </c>
      <c r="U19" s="25">
        <f t="shared" si="6"/>
        <v>0</v>
      </c>
      <c r="V19" s="26">
        <f t="shared" si="7"/>
        <v>0.77</v>
      </c>
      <c r="W19" s="25" t="str">
        <f t="shared" si="8"/>
        <v>gut</v>
      </c>
      <c r="X19" s="64">
        <f t="shared" si="4"/>
        <v>14</v>
      </c>
    </row>
    <row r="20" spans="1:24" s="80" customFormat="1" ht="19.5" customHeight="1" x14ac:dyDescent="0.2">
      <c r="A20" s="66" t="s">
        <v>12</v>
      </c>
      <c r="B20" s="107">
        <v>23</v>
      </c>
      <c r="C20" s="108" t="s">
        <v>99</v>
      </c>
      <c r="D20" s="109" t="s">
        <v>100</v>
      </c>
      <c r="E20" s="110" t="s">
        <v>101</v>
      </c>
      <c r="F20" s="107" t="s">
        <v>40</v>
      </c>
      <c r="G20" s="151">
        <v>41063</v>
      </c>
      <c r="H20" s="66">
        <v>9</v>
      </c>
      <c r="I20" s="67">
        <v>6</v>
      </c>
      <c r="J20" s="66">
        <v>6</v>
      </c>
      <c r="K20" s="67">
        <v>2</v>
      </c>
      <c r="L20" s="66">
        <v>16</v>
      </c>
      <c r="M20" s="67" t="s">
        <v>26</v>
      </c>
      <c r="N20" s="66">
        <v>19</v>
      </c>
      <c r="O20" s="145" t="s">
        <v>26</v>
      </c>
      <c r="P20" s="66">
        <v>7</v>
      </c>
      <c r="Q20" s="67">
        <v>10</v>
      </c>
      <c r="R20" s="66">
        <v>10</v>
      </c>
      <c r="S20" s="67">
        <v>7</v>
      </c>
      <c r="T20" s="68">
        <f t="shared" si="5"/>
        <v>92</v>
      </c>
      <c r="U20" s="34">
        <f t="shared" si="6"/>
        <v>0</v>
      </c>
      <c r="V20" s="35">
        <f t="shared" si="7"/>
        <v>0.77</v>
      </c>
      <c r="W20" s="34" t="str">
        <f t="shared" si="8"/>
        <v>gut</v>
      </c>
      <c r="X20" s="67">
        <f t="shared" si="4"/>
        <v>14</v>
      </c>
    </row>
    <row r="21" spans="1:24" s="80" customFormat="1" ht="19.5" customHeight="1" x14ac:dyDescent="0.2">
      <c r="A21" s="63" t="s">
        <v>12</v>
      </c>
      <c r="B21" s="75">
        <v>19</v>
      </c>
      <c r="C21" s="76" t="s">
        <v>0</v>
      </c>
      <c r="D21" s="77" t="s">
        <v>34</v>
      </c>
      <c r="E21" s="78" t="s">
        <v>102</v>
      </c>
      <c r="F21" s="75" t="s">
        <v>39</v>
      </c>
      <c r="G21" s="150">
        <v>41216</v>
      </c>
      <c r="H21" s="63">
        <v>10</v>
      </c>
      <c r="I21" s="64">
        <v>7</v>
      </c>
      <c r="J21" s="63">
        <v>2</v>
      </c>
      <c r="K21" s="64">
        <v>4</v>
      </c>
      <c r="L21" s="63">
        <v>17</v>
      </c>
      <c r="M21" s="64" t="s">
        <v>26</v>
      </c>
      <c r="N21" s="63">
        <v>19</v>
      </c>
      <c r="O21" s="144" t="s">
        <v>26</v>
      </c>
      <c r="P21" s="63">
        <v>5</v>
      </c>
      <c r="Q21" s="64">
        <v>7</v>
      </c>
      <c r="R21" s="63">
        <v>10</v>
      </c>
      <c r="S21" s="64">
        <v>6</v>
      </c>
      <c r="T21" s="65">
        <f t="shared" si="5"/>
        <v>87</v>
      </c>
      <c r="U21" s="25">
        <f t="shared" si="6"/>
        <v>0</v>
      </c>
      <c r="V21" s="26">
        <f t="shared" si="7"/>
        <v>0.73</v>
      </c>
      <c r="W21" s="25" t="str">
        <f t="shared" si="8"/>
        <v>gut</v>
      </c>
      <c r="X21" s="64">
        <f t="shared" si="4"/>
        <v>16</v>
      </c>
    </row>
    <row r="22" spans="1:24" s="80" customFormat="1" ht="19.5" customHeight="1" x14ac:dyDescent="0.2">
      <c r="A22" s="66" t="s">
        <v>12</v>
      </c>
      <c r="B22" s="107">
        <v>14</v>
      </c>
      <c r="C22" s="108" t="s">
        <v>112</v>
      </c>
      <c r="D22" s="109" t="s">
        <v>103</v>
      </c>
      <c r="E22" s="110" t="s">
        <v>104</v>
      </c>
      <c r="F22" s="107" t="s">
        <v>39</v>
      </c>
      <c r="G22" s="151">
        <v>41266</v>
      </c>
      <c r="H22" s="66">
        <v>9</v>
      </c>
      <c r="I22" s="67">
        <v>7</v>
      </c>
      <c r="J22" s="66">
        <v>6</v>
      </c>
      <c r="K22" s="67">
        <v>6</v>
      </c>
      <c r="L22" s="66">
        <v>13</v>
      </c>
      <c r="M22" s="67" t="s">
        <v>26</v>
      </c>
      <c r="N22" s="66">
        <v>17</v>
      </c>
      <c r="O22" s="145" t="s">
        <v>26</v>
      </c>
      <c r="P22" s="66">
        <v>3</v>
      </c>
      <c r="Q22" s="67">
        <v>9</v>
      </c>
      <c r="R22" s="66">
        <v>6</v>
      </c>
      <c r="S22" s="67">
        <v>7</v>
      </c>
      <c r="T22" s="68">
        <f t="shared" si="5"/>
        <v>83</v>
      </c>
      <c r="U22" s="34">
        <f t="shared" si="6"/>
        <v>0</v>
      </c>
      <c r="V22" s="35">
        <f t="shared" si="7"/>
        <v>0.69</v>
      </c>
      <c r="W22" s="34" t="str">
        <f t="shared" si="8"/>
        <v>gut</v>
      </c>
      <c r="X22" s="67">
        <f t="shared" si="4"/>
        <v>17</v>
      </c>
    </row>
    <row r="23" spans="1:24" s="80" customFormat="1" ht="19.5" customHeight="1" x14ac:dyDescent="0.2">
      <c r="A23" s="112" t="s">
        <v>12</v>
      </c>
      <c r="B23" s="113">
        <v>16</v>
      </c>
      <c r="C23" s="114" t="s">
        <v>0</v>
      </c>
      <c r="D23" s="115" t="s">
        <v>15</v>
      </c>
      <c r="E23" s="116" t="s">
        <v>16</v>
      </c>
      <c r="F23" s="113" t="s">
        <v>39</v>
      </c>
      <c r="G23" s="152">
        <v>40457</v>
      </c>
      <c r="H23" s="112">
        <v>10</v>
      </c>
      <c r="I23" s="117">
        <v>9</v>
      </c>
      <c r="J23" s="112">
        <v>8</v>
      </c>
      <c r="K23" s="117">
        <v>6</v>
      </c>
      <c r="L23" s="112">
        <v>15</v>
      </c>
      <c r="M23" s="117" t="s">
        <v>26</v>
      </c>
      <c r="N23" s="112">
        <v>19</v>
      </c>
      <c r="O23" s="147" t="s">
        <v>26</v>
      </c>
      <c r="P23" s="112">
        <v>0</v>
      </c>
      <c r="Q23" s="117">
        <v>0</v>
      </c>
      <c r="R23" s="112">
        <v>10</v>
      </c>
      <c r="S23" s="117">
        <v>10</v>
      </c>
      <c r="T23" s="118">
        <f t="shared" si="5"/>
        <v>87</v>
      </c>
      <c r="U23" s="28">
        <v>1</v>
      </c>
      <c r="V23" s="29">
        <f t="shared" si="7"/>
        <v>0.73</v>
      </c>
      <c r="W23" s="28" t="str">
        <f t="shared" si="8"/>
        <v>n.B</v>
      </c>
      <c r="X23" s="117" t="str">
        <f>IF(ISNUMBER(H23),IF(U23&gt;0,"",RANK(T23,$T$6:$T$16)),"")</f>
        <v/>
      </c>
    </row>
    <row r="24" spans="1:24" s="80" customFormat="1" ht="19.5" customHeight="1" x14ac:dyDescent="0.2">
      <c r="A24" s="112" t="s">
        <v>12</v>
      </c>
      <c r="B24" s="113">
        <v>8</v>
      </c>
      <c r="C24" s="114" t="s">
        <v>105</v>
      </c>
      <c r="D24" s="115" t="s">
        <v>36</v>
      </c>
      <c r="E24" s="116" t="s">
        <v>106</v>
      </c>
      <c r="F24" s="113" t="s">
        <v>41</v>
      </c>
      <c r="G24" s="152">
        <v>40996</v>
      </c>
      <c r="H24" s="112">
        <v>8</v>
      </c>
      <c r="I24" s="117">
        <v>7</v>
      </c>
      <c r="J24" s="112">
        <v>0</v>
      </c>
      <c r="K24" s="117">
        <v>0</v>
      </c>
      <c r="L24" s="112">
        <v>18</v>
      </c>
      <c r="M24" s="117" t="s">
        <v>26</v>
      </c>
      <c r="N24" s="112">
        <v>19</v>
      </c>
      <c r="O24" s="147" t="s">
        <v>26</v>
      </c>
      <c r="P24" s="112">
        <v>5</v>
      </c>
      <c r="Q24" s="117">
        <v>6</v>
      </c>
      <c r="R24" s="112">
        <v>9</v>
      </c>
      <c r="S24" s="117">
        <v>6</v>
      </c>
      <c r="T24" s="118">
        <f t="shared" si="5"/>
        <v>78</v>
      </c>
      <c r="U24" s="28">
        <v>1</v>
      </c>
      <c r="V24" s="29">
        <f t="shared" si="7"/>
        <v>0.65</v>
      </c>
      <c r="W24" s="28" t="str">
        <f t="shared" si="8"/>
        <v>n.B</v>
      </c>
      <c r="X24" s="117" t="str">
        <f>IF(ISNUMBER(H24),IF(U24&gt;0,"",RANK(T24,$T$6:$T$16)),"")</f>
        <v/>
      </c>
    </row>
    <row r="25" spans="1:24" s="80" customFormat="1" ht="19.5" customHeight="1" x14ac:dyDescent="0.2">
      <c r="A25" s="112" t="s">
        <v>12</v>
      </c>
      <c r="B25" s="113">
        <v>22</v>
      </c>
      <c r="C25" s="114" t="s">
        <v>31</v>
      </c>
      <c r="D25" s="115" t="s">
        <v>32</v>
      </c>
      <c r="E25" s="116" t="s">
        <v>33</v>
      </c>
      <c r="F25" s="113" t="s">
        <v>39</v>
      </c>
      <c r="G25" s="152">
        <v>41804</v>
      </c>
      <c r="H25" s="112">
        <v>8</v>
      </c>
      <c r="I25" s="117">
        <v>5</v>
      </c>
      <c r="J25" s="112">
        <v>0</v>
      </c>
      <c r="K25" s="117">
        <v>0</v>
      </c>
      <c r="L25" s="112">
        <v>15</v>
      </c>
      <c r="M25" s="117" t="s">
        <v>26</v>
      </c>
      <c r="N25" s="112">
        <v>17</v>
      </c>
      <c r="O25" s="147" t="s">
        <v>26</v>
      </c>
      <c r="P25" s="112">
        <v>0</v>
      </c>
      <c r="Q25" s="117">
        <v>0</v>
      </c>
      <c r="R25" s="112">
        <v>4</v>
      </c>
      <c r="S25" s="117">
        <v>6</v>
      </c>
      <c r="T25" s="118">
        <f t="shared" si="5"/>
        <v>55</v>
      </c>
      <c r="U25" s="28">
        <v>2</v>
      </c>
      <c r="V25" s="29">
        <f t="shared" si="7"/>
        <v>0.46</v>
      </c>
      <c r="W25" s="28" t="str">
        <f t="shared" si="8"/>
        <v>n.B</v>
      </c>
      <c r="X25" s="117" t="str">
        <f>IF(ISNUMBER(H25),IF(U25&gt;0,"",RANK(T25,$T$6:$T$16)),"")</f>
        <v/>
      </c>
    </row>
    <row r="26" spans="1:24" s="80" customFormat="1" ht="19.5" customHeight="1" x14ac:dyDescent="0.2">
      <c r="A26" s="112" t="s">
        <v>12</v>
      </c>
      <c r="B26" s="113">
        <v>21</v>
      </c>
      <c r="C26" s="114" t="s">
        <v>107</v>
      </c>
      <c r="D26" s="115" t="s">
        <v>77</v>
      </c>
      <c r="E26" s="116" t="s">
        <v>108</v>
      </c>
      <c r="F26" s="113" t="s">
        <v>40</v>
      </c>
      <c r="G26" s="152">
        <v>41327</v>
      </c>
      <c r="H26" s="112">
        <v>6</v>
      </c>
      <c r="I26" s="117">
        <v>5</v>
      </c>
      <c r="J26" s="112">
        <v>0</v>
      </c>
      <c r="K26" s="117">
        <v>0</v>
      </c>
      <c r="L26" s="112">
        <v>0</v>
      </c>
      <c r="M26" s="117" t="s">
        <v>26</v>
      </c>
      <c r="N26" s="112">
        <v>18</v>
      </c>
      <c r="O26" s="147" t="s">
        <v>26</v>
      </c>
      <c r="P26" s="112"/>
      <c r="Q26" s="117"/>
      <c r="R26" s="112"/>
      <c r="S26" s="117"/>
      <c r="T26" s="118">
        <f t="shared" si="5"/>
        <v>29</v>
      </c>
      <c r="U26" s="28">
        <v>2</v>
      </c>
      <c r="V26" s="29">
        <f t="shared" si="7"/>
        <v>0.36</v>
      </c>
      <c r="W26" s="153" t="s">
        <v>54</v>
      </c>
      <c r="X26" s="117"/>
    </row>
    <row r="27" spans="1:24" s="80" customFormat="1" ht="19.5" customHeight="1" x14ac:dyDescent="0.2">
      <c r="A27" s="51" t="s">
        <v>12</v>
      </c>
      <c r="B27" s="100">
        <v>3</v>
      </c>
      <c r="C27" s="101" t="s">
        <v>27</v>
      </c>
      <c r="D27" s="55" t="s">
        <v>28</v>
      </c>
      <c r="E27" s="56" t="s">
        <v>29</v>
      </c>
      <c r="F27" s="100" t="s">
        <v>41</v>
      </c>
      <c r="G27" s="155">
        <v>41746</v>
      </c>
      <c r="H27" s="52" t="s">
        <v>22</v>
      </c>
      <c r="I27" s="135"/>
      <c r="J27" s="51"/>
      <c r="K27" s="135"/>
      <c r="L27" s="51"/>
      <c r="M27" s="135"/>
      <c r="N27" s="51"/>
      <c r="O27" s="156"/>
      <c r="P27" s="51"/>
      <c r="Q27" s="135"/>
      <c r="R27" s="51"/>
      <c r="S27" s="135"/>
      <c r="T27" s="136"/>
      <c r="U27" s="30"/>
      <c r="V27" s="31"/>
      <c r="W27" s="30" t="str">
        <f t="shared" si="8"/>
        <v/>
      </c>
      <c r="X27" s="135" t="str">
        <f>IF(ISNUMBER(H27),IF(U27&gt;0,"",RANK(T27,$T$6:$T$16)),"")</f>
        <v/>
      </c>
    </row>
    <row r="28" spans="1:24" s="80" customFormat="1" ht="19.5" customHeight="1" thickBot="1" x14ac:dyDescent="0.25">
      <c r="A28" s="53" t="s">
        <v>12</v>
      </c>
      <c r="B28" s="137">
        <v>5</v>
      </c>
      <c r="C28" s="138" t="s">
        <v>109</v>
      </c>
      <c r="D28" s="57" t="s">
        <v>25</v>
      </c>
      <c r="E28" s="58" t="s">
        <v>110</v>
      </c>
      <c r="F28" s="137" t="s">
        <v>41</v>
      </c>
      <c r="G28" s="157">
        <v>41153</v>
      </c>
      <c r="H28" s="54" t="s">
        <v>22</v>
      </c>
      <c r="I28" s="139"/>
      <c r="J28" s="53"/>
      <c r="K28" s="139"/>
      <c r="L28" s="53"/>
      <c r="M28" s="139"/>
      <c r="N28" s="53"/>
      <c r="O28" s="158"/>
      <c r="P28" s="53"/>
      <c r="Q28" s="139"/>
      <c r="R28" s="53"/>
      <c r="S28" s="139"/>
      <c r="T28" s="140"/>
      <c r="U28" s="32"/>
      <c r="V28" s="33"/>
      <c r="W28" s="32" t="str">
        <f t="shared" si="2"/>
        <v/>
      </c>
      <c r="X28" s="139"/>
    </row>
    <row r="29" spans="1:24" ht="19.5" customHeight="1" x14ac:dyDescent="0.2">
      <c r="A29" s="154" t="s">
        <v>59</v>
      </c>
    </row>
    <row r="30" spans="1:24" ht="19.5" customHeight="1" x14ac:dyDescent="0.2">
      <c r="A30" s="154" t="s">
        <v>114</v>
      </c>
      <c r="E30" s="36"/>
      <c r="G30" s="36"/>
    </row>
    <row r="31" spans="1:24" ht="19.5" customHeight="1" x14ac:dyDescent="0.2">
      <c r="A31" s="154" t="s">
        <v>60</v>
      </c>
      <c r="E31" s="36"/>
      <c r="G31" s="36"/>
    </row>
    <row r="32" spans="1:24" ht="19.5" customHeight="1" x14ac:dyDescent="0.2">
      <c r="A32" s="154" t="s">
        <v>58</v>
      </c>
      <c r="E32" s="36"/>
      <c r="G32" s="36"/>
    </row>
    <row r="33" spans="1:7" ht="19.5" customHeight="1" x14ac:dyDescent="0.2">
      <c r="A33" s="154" t="s">
        <v>113</v>
      </c>
      <c r="E33" s="36"/>
      <c r="F33" s="36"/>
      <c r="G33" s="36"/>
    </row>
    <row r="34" spans="1:7" ht="19.5" customHeight="1" x14ac:dyDescent="0.2">
      <c r="A34" s="154" t="s">
        <v>61</v>
      </c>
      <c r="E34" s="36"/>
      <c r="F34" s="36"/>
      <c r="G34" s="36"/>
    </row>
  </sheetData>
  <sheetProtection autoFilter="0"/>
  <mergeCells count="10">
    <mergeCell ref="A5:B5"/>
    <mergeCell ref="C5:D5"/>
    <mergeCell ref="H4:X4"/>
    <mergeCell ref="H5:I5"/>
    <mergeCell ref="J5:K5"/>
    <mergeCell ref="L5:M5"/>
    <mergeCell ref="P5:Q5"/>
    <mergeCell ref="N5:O5"/>
    <mergeCell ref="R5:S5"/>
    <mergeCell ref="A4:G4"/>
  </mergeCells>
  <phoneticPr fontId="2" type="noConversion"/>
  <printOptions horizontalCentered="1"/>
  <pageMargins left="0.25" right="0.23622047244094491" top="0.76" bottom="0.39" header="0.56000000000000005" footer="0.23622047244094491"/>
  <pageSetup paperSize="9" scale="75" orientation="landscape" r:id="rId1"/>
  <headerFooter alignWithMargins="0">
    <oddHeader>&amp;C&amp;"Arial,Fett Kursiv"&amp;14&amp;A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Fortgeschrittenenklasse</vt:lpstr>
      <vt:lpstr>Offene Klasse</vt:lpstr>
      <vt:lpstr>Fortgeschrittenenklasse!Druckbereich</vt:lpstr>
      <vt:lpstr>'Offene Klasse'!Druckbereich</vt:lpstr>
      <vt:lpstr>Fortgeschrittenenklasse!Drucktitel</vt:lpstr>
      <vt:lpstr>'Offene Klasse'!Drucktitel</vt:lpstr>
    </vt:vector>
  </TitlesOfParts>
  <Company>T-Com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 Bremen, ZNK</dc:creator>
  <cp:lastModifiedBy>Wolfgang</cp:lastModifiedBy>
  <cp:lastPrinted>2018-04-03T06:24:15Z</cp:lastPrinted>
  <dcterms:created xsi:type="dcterms:W3CDTF">2011-08-23T10:39:44Z</dcterms:created>
  <dcterms:modified xsi:type="dcterms:W3CDTF">2018-04-03T06:24:18Z</dcterms:modified>
</cp:coreProperties>
</file>