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Wolfgang\Der Retriever\Indiana\2016\"/>
    </mc:Choice>
  </mc:AlternateContent>
  <bookViews>
    <workbookView xWindow="-15" yWindow="6375" windowWidth="20970" windowHeight="6420"/>
  </bookViews>
  <sheets>
    <sheet name="Offene Klasse" sheetId="4" r:id="rId1"/>
  </sheets>
  <definedNames>
    <definedName name="_xlnm._FilterDatabase" localSheetId="0" hidden="1">'Offene Klasse'!$A$5:$R$20</definedName>
    <definedName name="_xlnm.Print_Area" localSheetId="0">'Offene Klasse'!$A$1:$R$20</definedName>
    <definedName name="_xlnm.Print_Titles" localSheetId="0">'Offene Klasse'!$1:$5</definedName>
  </definedNames>
  <calcPr calcId="162913" fullCalcOnLoad="1"/>
</workbook>
</file>

<file path=xl/calcChain.xml><?xml version="1.0" encoding="utf-8"?>
<calcChain xmlns="http://schemas.openxmlformats.org/spreadsheetml/2006/main">
  <c r="N6" i="4" l="1"/>
  <c r="P6" i="4" s="1"/>
  <c r="O6" i="4"/>
  <c r="N7" i="4"/>
  <c r="P7" i="4" s="1"/>
  <c r="O7" i="4"/>
  <c r="N8" i="4"/>
  <c r="P8" i="4" s="1"/>
  <c r="O8" i="4"/>
  <c r="R8" i="4" s="1"/>
  <c r="N9" i="4"/>
  <c r="P9" i="4" s="1"/>
  <c r="O9" i="4"/>
  <c r="N10" i="4"/>
  <c r="P10" i="4" s="1"/>
  <c r="O10" i="4"/>
  <c r="N11" i="4"/>
  <c r="P11" i="4" s="1"/>
  <c r="O11" i="4"/>
  <c r="N12" i="4"/>
  <c r="P12" i="4" s="1"/>
  <c r="O12" i="4"/>
  <c r="N13" i="4"/>
  <c r="P13" i="4" s="1"/>
  <c r="O13" i="4"/>
  <c r="N14" i="4"/>
  <c r="P14" i="4" s="1"/>
  <c r="O14" i="4"/>
  <c r="Q14" i="4" s="1"/>
  <c r="N15" i="4"/>
  <c r="P15" i="4" s="1"/>
  <c r="O15" i="4"/>
  <c r="N16" i="4"/>
  <c r="O16" i="4"/>
  <c r="P16" i="4"/>
  <c r="N18" i="4"/>
  <c r="P18" i="4" s="1"/>
  <c r="O18" i="4"/>
  <c r="N17" i="4"/>
  <c r="P17" i="4" s="1"/>
  <c r="O17" i="4"/>
  <c r="Q17" i="4" s="1"/>
  <c r="N20" i="4"/>
  <c r="P20" i="4" s="1"/>
  <c r="O20" i="4"/>
  <c r="R20" i="4" s="1"/>
  <c r="N19" i="4"/>
  <c r="P19" i="4" s="1"/>
  <c r="O19" i="4"/>
  <c r="R19" i="4" s="1"/>
  <c r="R9" i="4" l="1"/>
  <c r="Q15" i="4"/>
  <c r="Q11" i="4"/>
  <c r="Q19" i="4"/>
  <c r="Q20" i="4"/>
  <c r="Q18" i="4"/>
  <c r="Q16" i="4"/>
  <c r="Q13" i="4"/>
  <c r="Q9" i="4"/>
  <c r="R12" i="4"/>
  <c r="Q7" i="4"/>
  <c r="Q6" i="4"/>
  <c r="Q12" i="4"/>
  <c r="R15" i="4"/>
  <c r="R6" i="4"/>
  <c r="R16" i="4"/>
  <c r="Q10" i="4"/>
  <c r="Q8" i="4"/>
  <c r="R11" i="4"/>
  <c r="R17" i="4"/>
  <c r="R14" i="4"/>
  <c r="R10" i="4"/>
  <c r="R18" i="4"/>
  <c r="R13" i="4"/>
  <c r="R7" i="4"/>
</calcChain>
</file>

<file path=xl/sharedStrings.xml><?xml version="1.0" encoding="utf-8"?>
<sst xmlns="http://schemas.openxmlformats.org/spreadsheetml/2006/main" count="101" uniqueCount="73">
  <si>
    <t>Hund</t>
  </si>
  <si>
    <t>Stonehunter Indiana</t>
  </si>
  <si>
    <t>Starcreek Infinity</t>
  </si>
  <si>
    <t>L/R</t>
  </si>
  <si>
    <t>G/H</t>
  </si>
  <si>
    <t>Köhler</t>
  </si>
  <si>
    <t>Wolfgang</t>
  </si>
  <si>
    <t>G/R</t>
  </si>
  <si>
    <t>L/H</t>
  </si>
  <si>
    <t>Herrmann</t>
  </si>
  <si>
    <t>Volker</t>
  </si>
  <si>
    <t>R/G</t>
  </si>
  <si>
    <t>Ergebnisse Open</t>
  </si>
  <si>
    <t>Gespann</t>
  </si>
  <si>
    <t>Punkte</t>
  </si>
  <si>
    <t>Start Nr.</t>
  </si>
  <si>
    <t>Hundeführer</t>
  </si>
  <si>
    <t>Wurf-
datum</t>
  </si>
  <si>
    <t>∑</t>
  </si>
  <si>
    <t>Null</t>
  </si>
  <si>
    <t>Punkt-
anteil</t>
  </si>
  <si>
    <t>Prädikat</t>
  </si>
  <si>
    <t>Platz</t>
  </si>
  <si>
    <t>O</t>
  </si>
  <si>
    <t>Workingtest in Sigmaringen</t>
  </si>
  <si>
    <t>Apache aus der Perlenbank</t>
  </si>
  <si>
    <t>Eastwood Clint of enchanted garden</t>
  </si>
  <si>
    <t>Autumn Breeze a new Adventure</t>
  </si>
  <si>
    <t>Kern</t>
  </si>
  <si>
    <t>Köstler</t>
  </si>
  <si>
    <t>Scholz</t>
  </si>
  <si>
    <t>Göhring</t>
  </si>
  <si>
    <t>Junghans</t>
  </si>
  <si>
    <t>Ursula</t>
  </si>
  <si>
    <t>Marita</t>
  </si>
  <si>
    <t>Birgit</t>
  </si>
  <si>
    <t>Wassmuth</t>
  </si>
  <si>
    <t>Michelè</t>
  </si>
  <si>
    <t>Dover's Marliese of Enigmatic Patience</t>
  </si>
  <si>
    <t>Freddy</t>
  </si>
  <si>
    <t>Ringwald</t>
  </si>
  <si>
    <t>CrossSearcher Askia Sari</t>
  </si>
  <si>
    <t>14.12.2008</t>
  </si>
  <si>
    <t>Schöpf</t>
  </si>
  <si>
    <t>Bernhard</t>
  </si>
  <si>
    <t>Jana</t>
  </si>
  <si>
    <t>TQ Kono</t>
  </si>
  <si>
    <t>Rainer</t>
  </si>
  <si>
    <t>Lesser Burdock Dundee</t>
  </si>
  <si>
    <t>TQ My Skidge</t>
  </si>
  <si>
    <t>Strauß</t>
  </si>
  <si>
    <t>Stefanie</t>
  </si>
  <si>
    <t>Philis my Melodie of Golden Spirit</t>
  </si>
  <si>
    <t>Melanie</t>
  </si>
  <si>
    <t>Siebert</t>
  </si>
  <si>
    <t>Piper my Melodie of Golden Spirit</t>
  </si>
  <si>
    <t>13.11.2011</t>
  </si>
  <si>
    <t>Katja</t>
  </si>
  <si>
    <t>Landwehr</t>
  </si>
  <si>
    <t>Easy Living of enchanted garden</t>
  </si>
  <si>
    <t>21.06.2011</t>
  </si>
  <si>
    <t>Heil</t>
  </si>
  <si>
    <t>Doris</t>
  </si>
  <si>
    <t>Devil's Hunter Ashton</t>
  </si>
  <si>
    <t>Iron-Blacksmith des Fields de Mauny</t>
  </si>
  <si>
    <t>Am Samstag den 05.11.2016</t>
  </si>
  <si>
    <t>Richter:  Anja Helber und Detlef Henrich</t>
  </si>
  <si>
    <t>Station 1
Detlef
Henrich
Mark Wald+
Wiese+Blind</t>
  </si>
  <si>
    <t>Station 2 
Anja
Helber
Mark+Blind
(Acker+Hochs.)</t>
  </si>
  <si>
    <t xml:space="preserve">Station 3
AH + DH
3er Walkup
Mark vorne+
hinten+Blind
</t>
  </si>
  <si>
    <t>Station 4
Detlef
Henrich
Suche+
MemoryMark</t>
  </si>
  <si>
    <t>Station 5
Anja
Helber
Doppelmark
+Blind</t>
  </si>
  <si>
    <t>Station 6
AH + DH
Standtreiben
Rabbitdummy
Suche (3 Hunde)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</si>
</sst>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</font>
    <font>
      <sz val="10"/>
      <name val="Arial"/>
      <family val="2"/>
    </font>
    <font>
      <b/>
      <sz val="10"/>
      <name val="Arial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01">
    <xf numFmtId="0" fontId="0" fillId="0" borderId="0" xfId="0"/>
    <xf numFmtId="0" fontId="4" fillId="0" borderId="0" xfId="3" applyFont="1" applyFill="1" applyBorder="1" applyAlignment="1"/>
    <xf numFmtId="0" fontId="2" fillId="2" borderId="1" xfId="3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2" fillId="2" borderId="3" xfId="3" applyFont="1" applyFill="1" applyBorder="1" applyAlignment="1" applyProtection="1">
      <alignment horizontal="left"/>
      <protection locked="0"/>
    </xf>
    <xf numFmtId="0" fontId="2" fillId="2" borderId="3" xfId="3" applyFont="1" applyFill="1" applyBorder="1" applyAlignment="1" applyProtection="1">
      <alignment horizontal="center"/>
      <protection locked="0"/>
    </xf>
    <xf numFmtId="0" fontId="6" fillId="2" borderId="3" xfId="3" applyFont="1" applyFill="1" applyBorder="1" applyAlignment="1" applyProtection="1">
      <alignment horizontal="center"/>
      <protection locked="0"/>
    </xf>
    <xf numFmtId="0" fontId="2" fillId="2" borderId="4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/>
    <xf numFmtId="0" fontId="7" fillId="0" borderId="0" xfId="2" applyFont="1"/>
    <xf numFmtId="0" fontId="2" fillId="2" borderId="5" xfId="3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2" borderId="0" xfId="2" applyFont="1" applyFill="1" applyBorder="1"/>
    <xf numFmtId="0" fontId="2" fillId="2" borderId="0" xfId="3" applyFont="1" applyFill="1" applyBorder="1" applyAlignment="1" applyProtection="1">
      <alignment horizontal="left"/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 applyProtection="1">
      <alignment horizontal="center"/>
      <protection locked="0"/>
    </xf>
    <xf numFmtId="0" fontId="2" fillId="2" borderId="7" xfId="3" applyFont="1" applyFill="1" applyBorder="1" applyAlignment="1" applyProtection="1">
      <alignment horizontal="center"/>
      <protection locked="0"/>
    </xf>
    <xf numFmtId="0" fontId="2" fillId="2" borderId="8" xfId="3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/>
    </xf>
    <xf numFmtId="0" fontId="2" fillId="2" borderId="9" xfId="3" applyFont="1" applyFill="1" applyBorder="1" applyAlignment="1" applyProtection="1">
      <alignment horizontal="left"/>
      <protection locked="0"/>
    </xf>
    <xf numFmtId="0" fontId="4" fillId="2" borderId="9" xfId="3" applyFont="1" applyFill="1" applyBorder="1" applyAlignment="1" applyProtection="1">
      <alignment horizontal="center"/>
      <protection locked="0"/>
    </xf>
    <xf numFmtId="0" fontId="2" fillId="2" borderId="9" xfId="3" applyFont="1" applyFill="1" applyBorder="1" applyAlignment="1" applyProtection="1">
      <alignment horizontal="center"/>
      <protection locked="0"/>
    </xf>
    <xf numFmtId="0" fontId="8" fillId="2" borderId="9" xfId="3" applyFont="1" applyFill="1" applyBorder="1" applyAlignment="1" applyProtection="1">
      <alignment horizontal="center"/>
      <protection locked="0"/>
    </xf>
    <xf numFmtId="0" fontId="4" fillId="2" borderId="10" xfId="3" applyFont="1" applyFill="1" applyBorder="1" applyAlignment="1" applyProtection="1">
      <alignment horizontal="center"/>
      <protection locked="0"/>
    </xf>
    <xf numFmtId="0" fontId="2" fillId="2" borderId="11" xfId="3" applyFont="1" applyFill="1" applyBorder="1" applyAlignment="1" applyProtection="1">
      <alignment horizontal="center" vertical="center"/>
      <protection locked="0"/>
    </xf>
    <xf numFmtId="0" fontId="2" fillId="2" borderId="12" xfId="3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>
      <alignment vertical="center"/>
    </xf>
    <xf numFmtId="0" fontId="2" fillId="2" borderId="12" xfId="3" applyFont="1" applyFill="1" applyBorder="1" applyAlignment="1" applyProtection="1">
      <alignment horizontal="center" vertical="center" wrapText="1"/>
      <protection locked="0"/>
    </xf>
    <xf numFmtId="0" fontId="10" fillId="2" borderId="12" xfId="3" applyFont="1" applyFill="1" applyBorder="1" applyAlignment="1" applyProtection="1">
      <alignment horizontal="center" vertical="center"/>
      <protection locked="0"/>
    </xf>
    <xf numFmtId="0" fontId="11" fillId="4" borderId="13" xfId="3" applyFont="1" applyFill="1" applyBorder="1" applyAlignment="1">
      <alignment horizontal="center"/>
    </xf>
    <xf numFmtId="0" fontId="11" fillId="4" borderId="14" xfId="3" applyFont="1" applyFill="1" applyBorder="1" applyAlignment="1">
      <alignment horizontal="center"/>
    </xf>
    <xf numFmtId="0" fontId="11" fillId="4" borderId="14" xfId="3" applyFont="1" applyFill="1" applyBorder="1"/>
    <xf numFmtId="0" fontId="11" fillId="4" borderId="14" xfId="3" applyFont="1" applyFill="1" applyBorder="1" applyAlignment="1" applyProtection="1">
      <alignment horizontal="center"/>
    </xf>
    <xf numFmtId="0" fontId="12" fillId="4" borderId="14" xfId="3" applyFont="1" applyFill="1" applyBorder="1" applyAlignment="1" applyProtection="1">
      <alignment horizontal="center"/>
    </xf>
    <xf numFmtId="9" fontId="12" fillId="4" borderId="15" xfId="1" applyNumberFormat="1" applyFont="1" applyFill="1" applyBorder="1" applyAlignment="1" applyProtection="1">
      <alignment horizontal="center"/>
    </xf>
    <xf numFmtId="0" fontId="11" fillId="4" borderId="16" xfId="3" applyFont="1" applyFill="1" applyBorder="1" applyAlignment="1">
      <alignment horizontal="center"/>
    </xf>
    <xf numFmtId="0" fontId="13" fillId="0" borderId="0" xfId="2" applyFont="1" applyFill="1"/>
    <xf numFmtId="0" fontId="11" fillId="0" borderId="17" xfId="3" applyFont="1" applyFill="1" applyBorder="1" applyAlignment="1">
      <alignment horizontal="center"/>
    </xf>
    <xf numFmtId="0" fontId="11" fillId="0" borderId="15" xfId="3" applyFont="1" applyFill="1" applyBorder="1" applyAlignment="1">
      <alignment horizontal="center"/>
    </xf>
    <xf numFmtId="0" fontId="11" fillId="0" borderId="15" xfId="3" applyFont="1" applyFill="1" applyBorder="1"/>
    <xf numFmtId="1" fontId="11" fillId="0" borderId="15" xfId="3" applyNumberFormat="1" applyFont="1" applyFill="1" applyBorder="1" applyAlignment="1" applyProtection="1">
      <alignment horizontal="center"/>
    </xf>
    <xf numFmtId="0" fontId="12" fillId="0" borderId="15" xfId="3" applyFont="1" applyFill="1" applyBorder="1" applyAlignment="1" applyProtection="1">
      <alignment horizontal="center"/>
    </xf>
    <xf numFmtId="9" fontId="12" fillId="0" borderId="15" xfId="1" applyNumberFormat="1" applyFont="1" applyFill="1" applyBorder="1" applyAlignment="1" applyProtection="1">
      <alignment horizontal="center"/>
    </xf>
    <xf numFmtId="0" fontId="4" fillId="0" borderId="13" xfId="3" applyFont="1" applyFill="1" applyBorder="1" applyAlignment="1">
      <alignment horizontal="center"/>
    </xf>
    <xf numFmtId="0" fontId="4" fillId="0" borderId="14" xfId="3" applyFont="1" applyFill="1" applyBorder="1" applyAlignment="1">
      <alignment horizontal="center"/>
    </xf>
    <xf numFmtId="0" fontId="4" fillId="0" borderId="14" xfId="3" applyFont="1" applyFill="1" applyBorder="1"/>
    <xf numFmtId="0" fontId="4" fillId="0" borderId="14" xfId="3" applyFont="1" applyFill="1" applyBorder="1" applyAlignment="1" applyProtection="1">
      <alignment horizontal="center"/>
    </xf>
    <xf numFmtId="0" fontId="8" fillId="0" borderId="14" xfId="3" applyFont="1" applyFill="1" applyBorder="1" applyAlignment="1" applyProtection="1">
      <alignment horizontal="center"/>
    </xf>
    <xf numFmtId="9" fontId="8" fillId="0" borderId="15" xfId="1" applyNumberFormat="1" applyFont="1" applyFill="1" applyBorder="1" applyAlignment="1" applyProtection="1">
      <alignment horizontal="center"/>
    </xf>
    <xf numFmtId="0" fontId="4" fillId="0" borderId="16" xfId="3" applyFont="1" applyFill="1" applyBorder="1" applyAlignment="1">
      <alignment horizontal="center"/>
    </xf>
    <xf numFmtId="0" fontId="7" fillId="0" borderId="0" xfId="2" applyFont="1" applyFill="1"/>
    <xf numFmtId="0" fontId="4" fillId="4" borderId="13" xfId="3" applyFont="1" applyFill="1" applyBorder="1" applyAlignment="1">
      <alignment horizontal="center"/>
    </xf>
    <xf numFmtId="0" fontId="4" fillId="4" borderId="14" xfId="3" applyFont="1" applyFill="1" applyBorder="1" applyAlignment="1">
      <alignment horizontal="center"/>
    </xf>
    <xf numFmtId="0" fontId="4" fillId="4" borderId="14" xfId="3" applyFont="1" applyFill="1" applyBorder="1"/>
    <xf numFmtId="0" fontId="4" fillId="4" borderId="14" xfId="3" applyFont="1" applyFill="1" applyBorder="1" applyAlignment="1" applyProtection="1">
      <alignment horizontal="center"/>
    </xf>
    <xf numFmtId="0" fontId="8" fillId="4" borderId="14" xfId="3" applyFont="1" applyFill="1" applyBorder="1" applyAlignment="1" applyProtection="1">
      <alignment horizontal="center"/>
    </xf>
    <xf numFmtId="9" fontId="8" fillId="4" borderId="15" xfId="1" applyNumberFormat="1" applyFont="1" applyFill="1" applyBorder="1" applyAlignment="1" applyProtection="1">
      <alignment horizontal="center"/>
    </xf>
    <xf numFmtId="0" fontId="4" fillId="4" borderId="16" xfId="3" applyFont="1" applyFill="1" applyBorder="1" applyAlignment="1">
      <alignment horizontal="center"/>
    </xf>
    <xf numFmtId="0" fontId="11" fillId="0" borderId="16" xfId="3" applyFont="1" applyFill="1" applyBorder="1" applyAlignment="1">
      <alignment horizontal="center"/>
    </xf>
    <xf numFmtId="0" fontId="2" fillId="2" borderId="12" xfId="3" applyFont="1" applyFill="1" applyBorder="1" applyAlignment="1" applyProtection="1">
      <alignment horizontal="center" vertical="top" wrapText="1"/>
      <protection locked="0"/>
    </xf>
    <xf numFmtId="0" fontId="2" fillId="0" borderId="0" xfId="3" applyFont="1" applyFill="1" applyBorder="1" applyAlignment="1">
      <alignment vertical="center"/>
    </xf>
    <xf numFmtId="0" fontId="4" fillId="0" borderId="0" xfId="2" applyFont="1"/>
    <xf numFmtId="0" fontId="0" fillId="0" borderId="14" xfId="0" applyFill="1" applyBorder="1" applyAlignment="1">
      <alignment horizontal="center" wrapText="1"/>
    </xf>
    <xf numFmtId="14" fontId="0" fillId="0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14" fontId="0" fillId="4" borderId="14" xfId="0" applyNumberFormat="1" applyFill="1" applyBorder="1" applyAlignment="1">
      <alignment horizontal="center"/>
    </xf>
    <xf numFmtId="0" fontId="11" fillId="4" borderId="14" xfId="0" applyFont="1" applyFill="1" applyBorder="1" applyAlignment="1">
      <alignment horizontal="center" wrapText="1"/>
    </xf>
    <xf numFmtId="14" fontId="11" fillId="4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14" fontId="11" fillId="0" borderId="14" xfId="0" applyNumberFormat="1" applyFont="1" applyFill="1" applyBorder="1" applyAlignment="1">
      <alignment horizontal="center"/>
    </xf>
    <xf numFmtId="0" fontId="2" fillId="2" borderId="19" xfId="3" applyFont="1" applyFill="1" applyBorder="1" applyAlignment="1" applyProtection="1">
      <alignment horizontal="center" vertical="center" wrapText="1"/>
      <protection locked="0"/>
    </xf>
    <xf numFmtId="0" fontId="14" fillId="2" borderId="20" xfId="3" applyFont="1" applyFill="1" applyBorder="1" applyAlignment="1" applyProtection="1">
      <alignment horizontal="center" vertical="center" wrapText="1"/>
      <protection locked="0"/>
    </xf>
    <xf numFmtId="0" fontId="2" fillId="2" borderId="19" xfId="3" applyFont="1" applyFill="1" applyBorder="1" applyAlignment="1" applyProtection="1">
      <alignment horizontal="center" vertical="center"/>
      <protection locked="0"/>
    </xf>
    <xf numFmtId="0" fontId="4" fillId="2" borderId="20" xfId="3" applyFont="1" applyFill="1" applyBorder="1" applyAlignment="1" applyProtection="1">
      <alignment horizontal="center" vertical="center"/>
      <protection locked="0"/>
    </xf>
    <xf numFmtId="0" fontId="2" fillId="2" borderId="12" xfId="3" applyFont="1" applyFill="1" applyBorder="1" applyAlignment="1" applyProtection="1">
      <alignment horizontal="center" vertical="center"/>
      <protection locked="0"/>
    </xf>
    <xf numFmtId="0" fontId="4" fillId="2" borderId="12" xfId="3" applyFont="1" applyFill="1" applyBorder="1" applyAlignment="1" applyProtection="1">
      <alignment horizontal="center" vertical="center"/>
      <protection locked="0"/>
    </xf>
    <xf numFmtId="0" fontId="2" fillId="2" borderId="11" xfId="3" applyFont="1" applyFill="1" applyBorder="1" applyAlignment="1" applyProtection="1">
      <alignment horizontal="center" vertical="center"/>
      <protection locked="0"/>
    </xf>
    <xf numFmtId="0" fontId="4" fillId="5" borderId="14" xfId="3" applyFont="1" applyFill="1" applyBorder="1" applyAlignment="1">
      <alignment horizontal="center"/>
    </xf>
    <xf numFmtId="0" fontId="4" fillId="5" borderId="13" xfId="3" applyFont="1" applyFill="1" applyBorder="1" applyAlignment="1">
      <alignment horizontal="center"/>
    </xf>
    <xf numFmtId="0" fontId="4" fillId="5" borderId="14" xfId="3" applyFont="1" applyFill="1" applyBorder="1"/>
    <xf numFmtId="0" fontId="0" fillId="5" borderId="14" xfId="0" applyFill="1" applyBorder="1" applyAlignment="1">
      <alignment horizontal="center" wrapText="1"/>
    </xf>
    <xf numFmtId="14" fontId="0" fillId="5" borderId="14" xfId="0" applyNumberFormat="1" applyFill="1" applyBorder="1" applyAlignment="1">
      <alignment horizontal="center"/>
    </xf>
    <xf numFmtId="0" fontId="4" fillId="5" borderId="14" xfId="3" applyFont="1" applyFill="1" applyBorder="1" applyAlignment="1" applyProtection="1">
      <alignment horizontal="center"/>
    </xf>
    <xf numFmtId="0" fontId="8" fillId="5" borderId="14" xfId="3" applyFont="1" applyFill="1" applyBorder="1" applyAlignment="1" applyProtection="1">
      <alignment horizontal="center"/>
    </xf>
    <xf numFmtId="9" fontId="8" fillId="5" borderId="15" xfId="1" applyNumberFormat="1" applyFont="1" applyFill="1" applyBorder="1" applyAlignment="1" applyProtection="1">
      <alignment horizontal="center"/>
    </xf>
    <xf numFmtId="0" fontId="4" fillId="5" borderId="16" xfId="3" applyFont="1" applyFill="1" applyBorder="1" applyAlignment="1">
      <alignment horizontal="center"/>
    </xf>
    <xf numFmtId="9" fontId="8" fillId="5" borderId="18" xfId="1" applyNumberFormat="1" applyFont="1" applyFill="1" applyBorder="1" applyAlignment="1" applyProtection="1">
      <alignment horizontal="center"/>
    </xf>
    <xf numFmtId="0" fontId="4" fillId="6" borderId="16" xfId="3" applyFont="1" applyFill="1" applyBorder="1" applyAlignment="1">
      <alignment horizontal="center"/>
    </xf>
    <xf numFmtId="0" fontId="11" fillId="6" borderId="16" xfId="3" applyFont="1" applyFill="1" applyBorder="1" applyAlignment="1">
      <alignment horizontal="center"/>
    </xf>
    <xf numFmtId="9" fontId="8" fillId="5" borderId="14" xfId="1" applyNumberFormat="1" applyFont="1" applyFill="1" applyBorder="1" applyAlignment="1" applyProtection="1">
      <alignment horizontal="center"/>
    </xf>
    <xf numFmtId="0" fontId="4" fillId="5" borderId="21" xfId="3" applyFont="1" applyFill="1" applyBorder="1" applyAlignment="1">
      <alignment horizontal="center"/>
    </xf>
    <xf numFmtId="0" fontId="4" fillId="5" borderId="18" xfId="3" applyFont="1" applyFill="1" applyBorder="1" applyAlignment="1">
      <alignment horizontal="center"/>
    </xf>
    <xf numFmtId="0" fontId="4" fillId="5" borderId="18" xfId="3" applyFont="1" applyFill="1" applyBorder="1"/>
    <xf numFmtId="0" fontId="0" fillId="5" borderId="18" xfId="0" applyFill="1" applyBorder="1" applyAlignment="1">
      <alignment horizontal="center" wrapText="1"/>
    </xf>
    <xf numFmtId="14" fontId="0" fillId="5" borderId="18" xfId="0" applyNumberFormat="1" applyFill="1" applyBorder="1" applyAlignment="1">
      <alignment horizontal="center"/>
    </xf>
    <xf numFmtId="0" fontId="4" fillId="5" borderId="18" xfId="3" applyFont="1" applyFill="1" applyBorder="1" applyAlignment="1" applyProtection="1">
      <alignment horizontal="center"/>
    </xf>
    <xf numFmtId="0" fontId="8" fillId="5" borderId="18" xfId="3" applyFont="1" applyFill="1" applyBorder="1" applyAlignment="1" applyProtection="1">
      <alignment horizontal="center"/>
    </xf>
    <xf numFmtId="0" fontId="4" fillId="5" borderId="22" xfId="3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4">
    <cellStyle name="Prozent" xfId="1" builtinId="5"/>
    <cellStyle name="Standard" xfId="0" builtinId="0"/>
    <cellStyle name="Standard_Ergebnisse-2005-WWW" xfId="2"/>
    <cellStyle name="Standard_Siegerklasse" xfId="3"/>
  </cellStyles>
  <dxfs count="0"/>
  <tableStyles count="0" defaultTableStyle="TableStyleMedium2" defaultPivotStyle="PivotStyleLight16"/>
  <colors>
    <mruColors>
      <color rgb="FFFFFF99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abSelected="1" view="pageBreakPreview" zoomScale="90" zoomScaleNormal="86" workbookViewId="0">
      <pane ySplit="5" topLeftCell="A6" activePane="bottomLeft" state="frozen"/>
      <selection activeCell="G17" sqref="G17"/>
      <selection pane="bottomLeft" activeCell="E17" sqref="E17"/>
    </sheetView>
  </sheetViews>
  <sheetFormatPr baseColWidth="10" defaultColWidth="14.85546875" defaultRowHeight="19.5" customHeight="1" x14ac:dyDescent="0.2"/>
  <cols>
    <col min="1" max="1" width="3.7109375" style="10" customWidth="1"/>
    <col min="2" max="2" width="5.140625" style="10" bestFit="1" customWidth="1"/>
    <col min="3" max="3" width="14.140625" style="10" customWidth="1"/>
    <col min="4" max="4" width="12" style="10" customWidth="1"/>
    <col min="5" max="5" width="37" style="10" bestFit="1" customWidth="1"/>
    <col min="6" max="6" width="7" style="10" customWidth="1"/>
    <col min="7" max="7" width="11.85546875" style="10" customWidth="1"/>
    <col min="8" max="12" width="14.7109375" style="10" customWidth="1"/>
    <col min="13" max="13" width="16.5703125" style="10" customWidth="1"/>
    <col min="14" max="14" width="9.42578125" style="10" customWidth="1"/>
    <col min="15" max="15" width="5.42578125" style="10" bestFit="1" customWidth="1"/>
    <col min="16" max="16" width="8" style="10" customWidth="1"/>
    <col min="17" max="17" width="10.28515625" style="10" customWidth="1"/>
    <col min="18" max="18" width="8.5703125" style="10" customWidth="1"/>
    <col min="19" max="16384" width="14.85546875" style="10"/>
  </cols>
  <sheetData>
    <row r="1" spans="1:33" ht="24" customHeight="1" x14ac:dyDescent="0.2">
      <c r="A1" s="2" t="s">
        <v>24</v>
      </c>
      <c r="B1" s="3"/>
      <c r="C1" s="4"/>
      <c r="D1" s="4"/>
      <c r="E1" s="4"/>
      <c r="F1" s="4"/>
      <c r="G1" s="4"/>
      <c r="H1" s="5"/>
      <c r="I1" s="5"/>
      <c r="J1" s="6"/>
      <c r="K1" s="6"/>
      <c r="L1" s="6"/>
      <c r="M1" s="6"/>
      <c r="N1" s="6"/>
      <c r="O1" s="7"/>
      <c r="P1" s="7"/>
      <c r="Q1" s="7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24" customHeight="1" x14ac:dyDescent="0.2">
      <c r="A2" s="11" t="s">
        <v>65</v>
      </c>
      <c r="B2" s="12"/>
      <c r="C2" s="13"/>
      <c r="D2" s="13"/>
      <c r="E2" s="13"/>
      <c r="F2" s="13"/>
      <c r="G2" s="100" t="s">
        <v>66</v>
      </c>
      <c r="H2" s="14"/>
      <c r="I2" s="15"/>
      <c r="J2" s="16"/>
      <c r="K2" s="16"/>
      <c r="L2" s="16"/>
      <c r="M2" s="16"/>
      <c r="N2" s="16"/>
      <c r="O2" s="17"/>
      <c r="P2" s="17"/>
      <c r="Q2" s="17"/>
      <c r="R2" s="1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24" customHeight="1" thickBot="1" x14ac:dyDescent="0.25">
      <c r="A3" s="19" t="s">
        <v>12</v>
      </c>
      <c r="B3" s="12"/>
      <c r="C3" s="13"/>
      <c r="D3" s="13"/>
      <c r="E3" s="20"/>
      <c r="F3" s="20"/>
      <c r="G3" s="20"/>
      <c r="H3" s="21"/>
      <c r="I3" s="21"/>
      <c r="J3" s="22"/>
      <c r="K3" s="22"/>
      <c r="L3" s="22"/>
      <c r="M3" s="22"/>
      <c r="N3" s="23"/>
      <c r="O3" s="24"/>
      <c r="P3" s="24"/>
      <c r="Q3" s="24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9.5" customHeight="1" thickBot="1" x14ac:dyDescent="0.25">
      <c r="A4" s="74" t="s">
        <v>13</v>
      </c>
      <c r="B4" s="78"/>
      <c r="C4" s="78"/>
      <c r="D4" s="78"/>
      <c r="E4" s="78"/>
      <c r="F4" s="26"/>
      <c r="G4" s="26"/>
      <c r="H4" s="76" t="s">
        <v>14</v>
      </c>
      <c r="I4" s="76"/>
      <c r="J4" s="77"/>
      <c r="K4" s="77"/>
      <c r="L4" s="77"/>
      <c r="M4" s="77"/>
      <c r="N4" s="77"/>
      <c r="O4" s="77"/>
      <c r="P4" s="77"/>
      <c r="Q4" s="77"/>
      <c r="R4" s="7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s="63" customFormat="1" ht="88.5" customHeight="1" thickBot="1" x14ac:dyDescent="0.25">
      <c r="A5" s="72" t="s">
        <v>15</v>
      </c>
      <c r="B5" s="73"/>
      <c r="C5" s="74" t="s">
        <v>16</v>
      </c>
      <c r="D5" s="75"/>
      <c r="E5" s="27" t="s">
        <v>0</v>
      </c>
      <c r="F5" s="27" t="s">
        <v>11</v>
      </c>
      <c r="G5" s="29" t="s">
        <v>17</v>
      </c>
      <c r="H5" s="61" t="s">
        <v>67</v>
      </c>
      <c r="I5" s="61" t="s">
        <v>68</v>
      </c>
      <c r="J5" s="61" t="s">
        <v>69</v>
      </c>
      <c r="K5" s="61" t="s">
        <v>70</v>
      </c>
      <c r="L5" s="61" t="s">
        <v>71</v>
      </c>
      <c r="M5" s="61" t="s">
        <v>72</v>
      </c>
      <c r="N5" s="30" t="s">
        <v>18</v>
      </c>
      <c r="O5" s="27" t="s">
        <v>19</v>
      </c>
      <c r="P5" s="29" t="s">
        <v>20</v>
      </c>
      <c r="Q5" s="27" t="s">
        <v>21</v>
      </c>
      <c r="R5" s="27" t="s">
        <v>22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s="38" customFormat="1" ht="21" customHeight="1" x14ac:dyDescent="0.25">
      <c r="A6" s="31" t="s">
        <v>23</v>
      </c>
      <c r="B6" s="32">
        <v>2</v>
      </c>
      <c r="C6" s="33" t="s">
        <v>9</v>
      </c>
      <c r="D6" s="33" t="s">
        <v>10</v>
      </c>
      <c r="E6" s="33" t="s">
        <v>2</v>
      </c>
      <c r="F6" s="68" t="s">
        <v>8</v>
      </c>
      <c r="G6" s="69">
        <v>39889</v>
      </c>
      <c r="H6" s="32">
        <v>18</v>
      </c>
      <c r="I6" s="32">
        <v>16</v>
      </c>
      <c r="J6" s="32">
        <v>18</v>
      </c>
      <c r="K6" s="32">
        <v>20</v>
      </c>
      <c r="L6" s="32">
        <v>19</v>
      </c>
      <c r="M6" s="32">
        <v>20</v>
      </c>
      <c r="N6" s="34">
        <f t="shared" ref="N6:N20" si="0">SUM(H6:M6)</f>
        <v>111</v>
      </c>
      <c r="O6" s="35">
        <f t="shared" ref="O6:O20" si="1">COUNTIF(H6:M6,0)</f>
        <v>0</v>
      </c>
      <c r="P6" s="36">
        <f t="shared" ref="P6:P20" si="2">ROUND(IF(ISNUMBER(H6),N6/(COUNTA(H6:M6)*20),""),2)</f>
        <v>0.93</v>
      </c>
      <c r="Q6" s="35" t="str">
        <f t="shared" ref="Q6:Q20" si="3">IF(ISNUMBER(H6),IF(O6&gt;0,"n.B",IF(P6&lt;51%,"n.B.",IF(P6&lt;65%,"bestanden",IF(P6&lt;81%,"gut",IF(P6&lt;91%,"sehr gut","vorzüglich"))))),"")</f>
        <v>vorzüglich</v>
      </c>
      <c r="R6" s="37">
        <f>IF(ISNUMBER(H6),IF(O6&gt;0,"",RANK(N6,$N$6:$N$18)),"")</f>
        <v>1</v>
      </c>
    </row>
    <row r="7" spans="1:33" s="38" customFormat="1" ht="21" customHeight="1" x14ac:dyDescent="0.25">
      <c r="A7" s="39" t="s">
        <v>23</v>
      </c>
      <c r="B7" s="40">
        <v>9</v>
      </c>
      <c r="C7" s="41" t="s">
        <v>36</v>
      </c>
      <c r="D7" s="41" t="s">
        <v>37</v>
      </c>
      <c r="E7" s="41" t="s">
        <v>38</v>
      </c>
      <c r="F7" s="70" t="s">
        <v>4</v>
      </c>
      <c r="G7" s="71">
        <v>40732</v>
      </c>
      <c r="H7" s="40">
        <v>20</v>
      </c>
      <c r="I7" s="40">
        <v>17</v>
      </c>
      <c r="J7" s="40">
        <v>18</v>
      </c>
      <c r="K7" s="40">
        <v>19</v>
      </c>
      <c r="L7" s="40">
        <v>13</v>
      </c>
      <c r="M7" s="40">
        <v>20</v>
      </c>
      <c r="N7" s="42">
        <f t="shared" si="0"/>
        <v>107</v>
      </c>
      <c r="O7" s="43">
        <f t="shared" si="1"/>
        <v>0</v>
      </c>
      <c r="P7" s="44">
        <f t="shared" si="2"/>
        <v>0.89</v>
      </c>
      <c r="Q7" s="43" t="str">
        <f t="shared" si="3"/>
        <v>sehr gut</v>
      </c>
      <c r="R7" s="60">
        <f>IF(ISNUMBER(H7),IF(O7&gt;0,"",RANK(N7,$N$6:$N$18)),"")</f>
        <v>2</v>
      </c>
    </row>
    <row r="8" spans="1:33" s="38" customFormat="1" ht="21" customHeight="1" x14ac:dyDescent="0.25">
      <c r="A8" s="31" t="s">
        <v>23</v>
      </c>
      <c r="B8" s="32">
        <v>1</v>
      </c>
      <c r="C8" s="33" t="s">
        <v>39</v>
      </c>
      <c r="D8" s="33" t="s">
        <v>40</v>
      </c>
      <c r="E8" s="33" t="s">
        <v>41</v>
      </c>
      <c r="F8" s="68" t="s">
        <v>8</v>
      </c>
      <c r="G8" s="69" t="s">
        <v>42</v>
      </c>
      <c r="H8" s="32">
        <v>18</v>
      </c>
      <c r="I8" s="32">
        <v>17</v>
      </c>
      <c r="J8" s="32">
        <v>15</v>
      </c>
      <c r="K8" s="32">
        <v>20</v>
      </c>
      <c r="L8" s="32">
        <v>15</v>
      </c>
      <c r="M8" s="32">
        <v>18</v>
      </c>
      <c r="N8" s="34">
        <f t="shared" si="0"/>
        <v>103</v>
      </c>
      <c r="O8" s="35">
        <f t="shared" si="1"/>
        <v>0</v>
      </c>
      <c r="P8" s="36">
        <f t="shared" si="2"/>
        <v>0.86</v>
      </c>
      <c r="Q8" s="35" t="str">
        <f t="shared" si="3"/>
        <v>sehr gut</v>
      </c>
      <c r="R8" s="90">
        <f>IF(ISNUMBER(H8),IF(O8&gt;0,"",RANK(N8,$N$6:$N$18)),"")</f>
        <v>3</v>
      </c>
    </row>
    <row r="9" spans="1:33" s="52" customFormat="1" ht="21" customHeight="1" x14ac:dyDescent="0.2">
      <c r="A9" s="45" t="s">
        <v>23</v>
      </c>
      <c r="B9" s="46">
        <v>14</v>
      </c>
      <c r="C9" s="47" t="s">
        <v>43</v>
      </c>
      <c r="D9" s="47" t="s">
        <v>44</v>
      </c>
      <c r="E9" s="47" t="s">
        <v>64</v>
      </c>
      <c r="F9" s="64" t="s">
        <v>3</v>
      </c>
      <c r="G9" s="65">
        <v>41365</v>
      </c>
      <c r="H9" s="46">
        <v>13</v>
      </c>
      <c r="I9" s="46">
        <v>16</v>
      </c>
      <c r="J9" s="46">
        <v>20</v>
      </c>
      <c r="K9" s="46">
        <v>13</v>
      </c>
      <c r="L9" s="46">
        <v>18</v>
      </c>
      <c r="M9" s="46">
        <v>20</v>
      </c>
      <c r="N9" s="48">
        <f t="shared" si="0"/>
        <v>100</v>
      </c>
      <c r="O9" s="49">
        <f t="shared" si="1"/>
        <v>0</v>
      </c>
      <c r="P9" s="50">
        <f t="shared" si="2"/>
        <v>0.83</v>
      </c>
      <c r="Q9" s="49" t="str">
        <f t="shared" si="3"/>
        <v>sehr gut</v>
      </c>
      <c r="R9" s="51">
        <f>IF(ISNUMBER(H9),IF(O9&gt;0,"",RANK(N9,$N$6:$N$18)),"")</f>
        <v>4</v>
      </c>
    </row>
    <row r="10" spans="1:33" s="52" customFormat="1" ht="21" customHeight="1" x14ac:dyDescent="0.2">
      <c r="A10" s="53" t="s">
        <v>23</v>
      </c>
      <c r="B10" s="54">
        <v>15</v>
      </c>
      <c r="C10" s="55" t="s">
        <v>29</v>
      </c>
      <c r="D10" s="55" t="s">
        <v>45</v>
      </c>
      <c r="E10" s="55" t="s">
        <v>46</v>
      </c>
      <c r="F10" s="66" t="s">
        <v>4</v>
      </c>
      <c r="G10" s="67">
        <v>41224</v>
      </c>
      <c r="H10" s="54">
        <v>17</v>
      </c>
      <c r="I10" s="54">
        <v>13</v>
      </c>
      <c r="J10" s="54">
        <v>16</v>
      </c>
      <c r="K10" s="54">
        <v>18</v>
      </c>
      <c r="L10" s="54">
        <v>11</v>
      </c>
      <c r="M10" s="54">
        <v>20</v>
      </c>
      <c r="N10" s="56">
        <f t="shared" si="0"/>
        <v>95</v>
      </c>
      <c r="O10" s="57">
        <f t="shared" si="1"/>
        <v>0</v>
      </c>
      <c r="P10" s="58">
        <f t="shared" si="2"/>
        <v>0.79</v>
      </c>
      <c r="Q10" s="57" t="str">
        <f t="shared" si="3"/>
        <v>gut</v>
      </c>
      <c r="R10" s="89">
        <f>IF(ISNUMBER(H10),IF(O10&gt;0,"",RANK(N10,$N$6:$N$18)),"")</f>
        <v>5</v>
      </c>
    </row>
    <row r="11" spans="1:33" s="52" customFormat="1" ht="21" customHeight="1" x14ac:dyDescent="0.2">
      <c r="A11" s="45" t="s">
        <v>23</v>
      </c>
      <c r="B11" s="46">
        <v>7</v>
      </c>
      <c r="C11" s="47" t="s">
        <v>30</v>
      </c>
      <c r="D11" s="47" t="s">
        <v>33</v>
      </c>
      <c r="E11" s="47" t="s">
        <v>25</v>
      </c>
      <c r="F11" s="64" t="s">
        <v>8</v>
      </c>
      <c r="G11" s="65">
        <v>40433</v>
      </c>
      <c r="H11" s="46">
        <v>16</v>
      </c>
      <c r="I11" s="46">
        <v>14</v>
      </c>
      <c r="J11" s="46">
        <v>15</v>
      </c>
      <c r="K11" s="46">
        <v>15</v>
      </c>
      <c r="L11" s="46">
        <v>14</v>
      </c>
      <c r="M11" s="46">
        <v>20</v>
      </c>
      <c r="N11" s="48">
        <f t="shared" si="0"/>
        <v>94</v>
      </c>
      <c r="O11" s="49">
        <f t="shared" si="1"/>
        <v>0</v>
      </c>
      <c r="P11" s="50">
        <f t="shared" si="2"/>
        <v>0.78</v>
      </c>
      <c r="Q11" s="49" t="str">
        <f t="shared" si="3"/>
        <v>gut</v>
      </c>
      <c r="R11" s="51">
        <f>IF(ISNUMBER(H11),IF(O11&gt;0,"",RANK(N11,$N$6:$N$18)),"")</f>
        <v>6</v>
      </c>
    </row>
    <row r="12" spans="1:33" s="52" customFormat="1" ht="21" customHeight="1" x14ac:dyDescent="0.2">
      <c r="A12" s="53" t="s">
        <v>23</v>
      </c>
      <c r="B12" s="54">
        <v>8</v>
      </c>
      <c r="C12" s="55" t="s">
        <v>5</v>
      </c>
      <c r="D12" s="55" t="s">
        <v>6</v>
      </c>
      <c r="E12" s="55" t="s">
        <v>1</v>
      </c>
      <c r="F12" s="66" t="s">
        <v>7</v>
      </c>
      <c r="G12" s="67">
        <v>40457</v>
      </c>
      <c r="H12" s="54">
        <v>13</v>
      </c>
      <c r="I12" s="54">
        <v>12</v>
      </c>
      <c r="J12" s="54">
        <v>16</v>
      </c>
      <c r="K12" s="54">
        <v>18</v>
      </c>
      <c r="L12" s="54">
        <v>14</v>
      </c>
      <c r="M12" s="54">
        <v>20</v>
      </c>
      <c r="N12" s="56">
        <f t="shared" si="0"/>
        <v>93</v>
      </c>
      <c r="O12" s="57">
        <f t="shared" si="1"/>
        <v>0</v>
      </c>
      <c r="P12" s="58">
        <f t="shared" si="2"/>
        <v>0.78</v>
      </c>
      <c r="Q12" s="57" t="str">
        <f t="shared" si="3"/>
        <v>gut</v>
      </c>
      <c r="R12" s="59">
        <f>IF(ISNUMBER(H12),IF(O12&gt;0,"",RANK(N12,$N$6:$N$18)),"")</f>
        <v>7</v>
      </c>
    </row>
    <row r="13" spans="1:33" s="52" customFormat="1" ht="21" customHeight="1" x14ac:dyDescent="0.2">
      <c r="A13" s="45" t="s">
        <v>23</v>
      </c>
      <c r="B13" s="46">
        <v>4</v>
      </c>
      <c r="C13" s="47" t="s">
        <v>29</v>
      </c>
      <c r="D13" s="47" t="s">
        <v>45</v>
      </c>
      <c r="E13" s="47" t="s">
        <v>49</v>
      </c>
      <c r="F13" s="64" t="s">
        <v>4</v>
      </c>
      <c r="G13" s="65">
        <v>41565</v>
      </c>
      <c r="H13" s="46">
        <v>15</v>
      </c>
      <c r="I13" s="46">
        <v>8</v>
      </c>
      <c r="J13" s="46">
        <v>16</v>
      </c>
      <c r="K13" s="46">
        <v>19</v>
      </c>
      <c r="L13" s="46">
        <v>13</v>
      </c>
      <c r="M13" s="46">
        <v>20</v>
      </c>
      <c r="N13" s="48">
        <f>SUM(H13:M13)</f>
        <v>91</v>
      </c>
      <c r="O13" s="49">
        <f>COUNTIF(H13:M13,0)</f>
        <v>0</v>
      </c>
      <c r="P13" s="50">
        <f>ROUND(IF(ISNUMBER(H13),N13/(COUNTA(H13:M13)*20),""),2)</f>
        <v>0.76</v>
      </c>
      <c r="Q13" s="49" t="str">
        <f>IF(ISNUMBER(H13),IF(O13&gt;0,"n.B",IF(P13&lt;51%,"n.B.",IF(P13&lt;65%,"bestanden",IF(P13&lt;81%,"gut",IF(P13&lt;91%,"sehr gut","vorzüglich"))))),"")</f>
        <v>gut</v>
      </c>
      <c r="R13" s="51">
        <f>IF(ISNUMBER(H13),IF(O13&gt;0,"",RANK(N13,$N$6:$N$18)),"")</f>
        <v>8</v>
      </c>
    </row>
    <row r="14" spans="1:33" s="52" customFormat="1" ht="21" customHeight="1" x14ac:dyDescent="0.2">
      <c r="A14" s="80" t="s">
        <v>23</v>
      </c>
      <c r="B14" s="79">
        <v>4</v>
      </c>
      <c r="C14" s="81" t="s">
        <v>28</v>
      </c>
      <c r="D14" s="81" t="s">
        <v>47</v>
      </c>
      <c r="E14" s="81" t="s">
        <v>48</v>
      </c>
      <c r="F14" s="82" t="s">
        <v>3</v>
      </c>
      <c r="G14" s="83">
        <v>41780</v>
      </c>
      <c r="H14" s="79">
        <v>10</v>
      </c>
      <c r="I14" s="79">
        <v>18</v>
      </c>
      <c r="J14" s="79">
        <v>15</v>
      </c>
      <c r="K14" s="79">
        <v>17</v>
      </c>
      <c r="L14" s="79">
        <v>19</v>
      </c>
      <c r="M14" s="79">
        <v>0</v>
      </c>
      <c r="N14" s="84">
        <f t="shared" si="0"/>
        <v>79</v>
      </c>
      <c r="O14" s="85">
        <f t="shared" si="1"/>
        <v>1</v>
      </c>
      <c r="P14" s="86">
        <f t="shared" si="2"/>
        <v>0.66</v>
      </c>
      <c r="Q14" s="85" t="str">
        <f t="shared" si="3"/>
        <v>n.B</v>
      </c>
      <c r="R14" s="87" t="str">
        <f>IF(ISNUMBER(H14),IF(O14&gt;0,"",RANK(N14,$N$6:$N$18)),"")</f>
        <v/>
      </c>
    </row>
    <row r="15" spans="1:33" s="52" customFormat="1" ht="21" customHeight="1" x14ac:dyDescent="0.2">
      <c r="A15" s="80" t="s">
        <v>23</v>
      </c>
      <c r="B15" s="79">
        <v>12</v>
      </c>
      <c r="C15" s="81" t="s">
        <v>31</v>
      </c>
      <c r="D15" s="81" t="s">
        <v>34</v>
      </c>
      <c r="E15" s="81" t="s">
        <v>26</v>
      </c>
      <c r="F15" s="82" t="s">
        <v>7</v>
      </c>
      <c r="G15" s="83">
        <v>40715</v>
      </c>
      <c r="H15" s="79">
        <v>14</v>
      </c>
      <c r="I15" s="79">
        <v>12</v>
      </c>
      <c r="J15" s="79">
        <v>13</v>
      </c>
      <c r="K15" s="79">
        <v>20</v>
      </c>
      <c r="L15" s="79">
        <v>0</v>
      </c>
      <c r="M15" s="79">
        <v>20</v>
      </c>
      <c r="N15" s="84">
        <f t="shared" si="0"/>
        <v>79</v>
      </c>
      <c r="O15" s="85">
        <f t="shared" si="1"/>
        <v>1</v>
      </c>
      <c r="P15" s="86">
        <f t="shared" si="2"/>
        <v>0.66</v>
      </c>
      <c r="Q15" s="85" t="str">
        <f t="shared" si="3"/>
        <v>n.B</v>
      </c>
      <c r="R15" s="87" t="str">
        <f>IF(ISNUMBER(H15),IF(O15&gt;0,"",RANK(N15,$N$6:$N$18)),"")</f>
        <v/>
      </c>
    </row>
    <row r="16" spans="1:33" s="52" customFormat="1" ht="21" customHeight="1" x14ac:dyDescent="0.2">
      <c r="A16" s="80" t="s">
        <v>23</v>
      </c>
      <c r="B16" s="79">
        <v>6</v>
      </c>
      <c r="C16" s="81" t="s">
        <v>50</v>
      </c>
      <c r="D16" s="81" t="s">
        <v>51</v>
      </c>
      <c r="E16" s="81" t="s">
        <v>52</v>
      </c>
      <c r="F16" s="82" t="s">
        <v>4</v>
      </c>
      <c r="G16" s="83" t="s">
        <v>56</v>
      </c>
      <c r="H16" s="79">
        <v>17</v>
      </c>
      <c r="I16" s="79">
        <v>14</v>
      </c>
      <c r="J16" s="79">
        <v>6</v>
      </c>
      <c r="K16" s="79">
        <v>14</v>
      </c>
      <c r="L16" s="79">
        <v>0</v>
      </c>
      <c r="M16" s="79">
        <v>20</v>
      </c>
      <c r="N16" s="84">
        <f t="shared" si="0"/>
        <v>71</v>
      </c>
      <c r="O16" s="85">
        <f t="shared" si="1"/>
        <v>1</v>
      </c>
      <c r="P16" s="86">
        <f t="shared" si="2"/>
        <v>0.59</v>
      </c>
      <c r="Q16" s="85" t="str">
        <f t="shared" si="3"/>
        <v>n.B</v>
      </c>
      <c r="R16" s="87" t="str">
        <f>IF(ISNUMBER(H16),IF(O16&gt;0,"",RANK(N16,$N$6:$N$18)),"")</f>
        <v/>
      </c>
    </row>
    <row r="17" spans="1:18" s="52" customFormat="1" ht="21" customHeight="1" x14ac:dyDescent="0.2">
      <c r="A17" s="80" t="s">
        <v>23</v>
      </c>
      <c r="B17" s="79">
        <v>3</v>
      </c>
      <c r="C17" s="81" t="s">
        <v>57</v>
      </c>
      <c r="D17" s="81" t="s">
        <v>58</v>
      </c>
      <c r="E17" s="81" t="s">
        <v>59</v>
      </c>
      <c r="F17" s="82" t="s">
        <v>4</v>
      </c>
      <c r="G17" s="83" t="s">
        <v>60</v>
      </c>
      <c r="H17" s="79">
        <v>0</v>
      </c>
      <c r="I17" s="79">
        <v>14</v>
      </c>
      <c r="J17" s="79">
        <v>0</v>
      </c>
      <c r="K17" s="79">
        <v>20</v>
      </c>
      <c r="L17" s="79">
        <v>13</v>
      </c>
      <c r="M17" s="79">
        <v>20</v>
      </c>
      <c r="N17" s="84">
        <f>SUM(H17:M17)</f>
        <v>67</v>
      </c>
      <c r="O17" s="85">
        <f>COUNTIF(H17:M17,0)</f>
        <v>2</v>
      </c>
      <c r="P17" s="86">
        <f>ROUND(IF(ISNUMBER(H17),N17/(COUNTA(H17:M17)*20),""),2)</f>
        <v>0.56000000000000005</v>
      </c>
      <c r="Q17" s="85" t="str">
        <f>IF(ISNUMBER(H17),IF(O17&gt;0,"n.B",IF(P17&lt;51%,"n.B.",IF(P17&lt;65%,"bestanden",IF(P17&lt;81%,"gut",IF(P17&lt;91%,"sehr gut","vorzüglich"))))),"")</f>
        <v>n.B</v>
      </c>
      <c r="R17" s="87" t="str">
        <f>IF(ISNUMBER(H17),IF(O17&gt;0,"",RANK(N17,$N$6:$N$18)),"")</f>
        <v/>
      </c>
    </row>
    <row r="18" spans="1:18" s="52" customFormat="1" ht="21" customHeight="1" x14ac:dyDescent="0.2">
      <c r="A18" s="80" t="s">
        <v>23</v>
      </c>
      <c r="B18" s="79">
        <v>13</v>
      </c>
      <c r="C18" s="81" t="s">
        <v>53</v>
      </c>
      <c r="D18" s="81" t="s">
        <v>54</v>
      </c>
      <c r="E18" s="81" t="s">
        <v>55</v>
      </c>
      <c r="F18" s="82" t="s">
        <v>4</v>
      </c>
      <c r="G18" s="83" t="s">
        <v>56</v>
      </c>
      <c r="H18" s="79">
        <v>12</v>
      </c>
      <c r="I18" s="79">
        <v>14</v>
      </c>
      <c r="J18" s="79">
        <v>10</v>
      </c>
      <c r="K18" s="79">
        <v>12</v>
      </c>
      <c r="L18" s="79">
        <v>0</v>
      </c>
      <c r="M18" s="79">
        <v>5</v>
      </c>
      <c r="N18" s="84">
        <f t="shared" si="0"/>
        <v>53</v>
      </c>
      <c r="O18" s="85">
        <f t="shared" si="1"/>
        <v>1</v>
      </c>
      <c r="P18" s="86">
        <f t="shared" si="2"/>
        <v>0.44</v>
      </c>
      <c r="Q18" s="85" t="str">
        <f t="shared" si="3"/>
        <v>n.B</v>
      </c>
      <c r="R18" s="87" t="str">
        <f>IF(ISNUMBER(H18),IF(O18&gt;0,"",RANK(N18,$N$6:$N$18)),"")</f>
        <v/>
      </c>
    </row>
    <row r="19" spans="1:18" s="52" customFormat="1" ht="21" customHeight="1" x14ac:dyDescent="0.2">
      <c r="A19" s="80" t="s">
        <v>23</v>
      </c>
      <c r="B19" s="79">
        <v>11</v>
      </c>
      <c r="C19" s="81" t="s">
        <v>61</v>
      </c>
      <c r="D19" s="81" t="s">
        <v>62</v>
      </c>
      <c r="E19" s="81" t="s">
        <v>63</v>
      </c>
      <c r="F19" s="82" t="s">
        <v>3</v>
      </c>
      <c r="G19" s="83">
        <v>40603</v>
      </c>
      <c r="H19" s="79">
        <v>14</v>
      </c>
      <c r="I19" s="79">
        <v>0</v>
      </c>
      <c r="J19" s="79">
        <v>0</v>
      </c>
      <c r="K19" s="79">
        <v>14</v>
      </c>
      <c r="L19" s="79">
        <v>0</v>
      </c>
      <c r="M19" s="79">
        <v>20</v>
      </c>
      <c r="N19" s="84">
        <f>SUM(H19:M19)</f>
        <v>48</v>
      </c>
      <c r="O19" s="85">
        <f>COUNTIF(H19:M19,0)</f>
        <v>3</v>
      </c>
      <c r="P19" s="91">
        <f>ROUND(IF(ISNUMBER(H19),N19/(COUNTA(H19:M19)*20),""),2)</f>
        <v>0.4</v>
      </c>
      <c r="Q19" s="85" t="str">
        <f>IF(ISNUMBER(H19),IF(O19&gt;0,"n.B",IF(P19&lt;51%,"n.B.",IF(P19&lt;65%,"bestanden",IF(P19&lt;81%,"gut",IF(P19&lt;91%,"sehr gut","vorzüglich"))))),"")</f>
        <v>n.B</v>
      </c>
      <c r="R19" s="87" t="str">
        <f>IF(ISNUMBER(H19),IF(O19&gt;0,"",RANK(N19,$N$6:$N$20)),"")</f>
        <v/>
      </c>
    </row>
    <row r="20" spans="1:18" s="52" customFormat="1" ht="21" customHeight="1" thickBot="1" x14ac:dyDescent="0.25">
      <c r="A20" s="92" t="s">
        <v>23</v>
      </c>
      <c r="B20" s="93">
        <v>5</v>
      </c>
      <c r="C20" s="94" t="s">
        <v>32</v>
      </c>
      <c r="D20" s="94" t="s">
        <v>35</v>
      </c>
      <c r="E20" s="94" t="s">
        <v>27</v>
      </c>
      <c r="F20" s="95" t="s">
        <v>4</v>
      </c>
      <c r="G20" s="96">
        <v>39995</v>
      </c>
      <c r="H20" s="93">
        <v>10</v>
      </c>
      <c r="I20" s="93">
        <v>0</v>
      </c>
      <c r="J20" s="93">
        <v>0</v>
      </c>
      <c r="K20" s="93">
        <v>17</v>
      </c>
      <c r="L20" s="93">
        <v>12</v>
      </c>
      <c r="M20" s="93">
        <v>7</v>
      </c>
      <c r="N20" s="97">
        <f t="shared" si="0"/>
        <v>46</v>
      </c>
      <c r="O20" s="98">
        <f t="shared" si="1"/>
        <v>2</v>
      </c>
      <c r="P20" s="88">
        <f t="shared" si="2"/>
        <v>0.38</v>
      </c>
      <c r="Q20" s="98" t="str">
        <f t="shared" si="3"/>
        <v>n.B</v>
      </c>
      <c r="R20" s="99" t="str">
        <f>IF(ISNUMBER(H20),IF(O20&gt;0,"",RANK(N20,$N$6:$N$18)),"")</f>
        <v/>
      </c>
    </row>
  </sheetData>
  <autoFilter ref="A5:R20">
    <filterColumn colId="0" showButton="0"/>
    <filterColumn colId="2" showButton="0"/>
  </autoFilter>
  <mergeCells count="4">
    <mergeCell ref="A5:B5"/>
    <mergeCell ref="C5:D5"/>
    <mergeCell ref="H4:R4"/>
    <mergeCell ref="A4:E4"/>
  </mergeCells>
  <phoneticPr fontId="3" type="noConversion"/>
  <printOptions horizontalCentered="1"/>
  <pageMargins left="0.25" right="0.23622047244094491" top="1.02" bottom="0.22" header="0.8" footer="0.18"/>
  <pageSetup paperSize="9" scale="65" orientation="landscape" r:id="rId1"/>
  <headerFooter alignWithMargins="0">
    <oddHeader>&amp;C&amp;"Arial,Fett Kursiv"&amp;14&amp;A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Offene Klasse</vt:lpstr>
      <vt:lpstr>'Offene Klasse'!Druckbereich</vt:lpstr>
      <vt:lpstr>'Offene Klasse'!Drucktitel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</dc:creator>
  <cp:lastModifiedBy>Wolfgang</cp:lastModifiedBy>
  <cp:lastPrinted>2016-11-06T10:08:40Z</cp:lastPrinted>
  <dcterms:created xsi:type="dcterms:W3CDTF">2014-05-29T10:26:21Z</dcterms:created>
  <dcterms:modified xsi:type="dcterms:W3CDTF">2016-11-06T10:08:47Z</dcterms:modified>
</cp:coreProperties>
</file>