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C:\Wolfgang\Der Retriever\Indiana\WT 2017\"/>
    </mc:Choice>
  </mc:AlternateContent>
  <bookViews>
    <workbookView xWindow="-15" yWindow="-15" windowWidth="20970" windowHeight="6390" activeTab="4"/>
  </bookViews>
  <sheets>
    <sheet name="Anfängerklasse" sheetId="17" r:id="rId1"/>
    <sheet name="Fortgeschrittenenklasse" sheetId="16" r:id="rId2"/>
    <sheet name="Offene Klasse" sheetId="6" r:id="rId3"/>
    <sheet name="Mocktrial Novice" sheetId="18" r:id="rId4"/>
    <sheet name="Mocktrial Open" sheetId="19" r:id="rId5"/>
  </sheets>
  <definedNames>
    <definedName name="_xlnm._FilterDatabase" localSheetId="0" hidden="1">Anfängerklasse!$A$6:$T$28</definedName>
    <definedName name="_xlnm._FilterDatabase" localSheetId="1" hidden="1">Fortgeschrittenenklasse!$A$6:$U$29</definedName>
    <definedName name="_xlnm._FilterDatabase" localSheetId="2" hidden="1">'Offene Klasse'!$A$6:$U$28</definedName>
    <definedName name="_xlnm.Print_Area" localSheetId="0">Anfängerklasse!$A$1:$T$28</definedName>
    <definedName name="_xlnm.Print_Area" localSheetId="1">Fortgeschrittenenklasse!$A$1:$U$30</definedName>
    <definedName name="_xlnm.Print_Area" localSheetId="2">'Offene Klasse'!$A$1:$U$29</definedName>
    <definedName name="_xlnm.Print_Titles" localSheetId="0">Anfängerklasse!$1:$6</definedName>
    <definedName name="_xlnm.Print_Titles" localSheetId="1">Fortgeschrittenenklasse!$1:$6</definedName>
    <definedName name="_xlnm.Print_Titles" localSheetId="2">'Offene Klasse'!$1:$6</definedName>
  </definedNames>
  <calcPr calcId="162913"/>
</workbook>
</file>

<file path=xl/calcChain.xml><?xml version="1.0" encoding="utf-8"?>
<calcChain xmlns="http://schemas.openxmlformats.org/spreadsheetml/2006/main">
  <c r="T27" i="17" l="1"/>
  <c r="Q26" i="17"/>
  <c r="T26" i="17" s="1"/>
  <c r="P26" i="17"/>
  <c r="R26" i="17" s="1"/>
  <c r="Q25" i="17"/>
  <c r="T25" i="17" s="1"/>
  <c r="P25" i="17"/>
  <c r="R25" i="17" s="1"/>
  <c r="Q24" i="17"/>
  <c r="T24" i="17" s="1"/>
  <c r="P24" i="17"/>
  <c r="R24" i="17" s="1"/>
  <c r="Q23" i="17"/>
  <c r="T23" i="17" s="1"/>
  <c r="P23" i="17"/>
  <c r="R23" i="17" s="1"/>
  <c r="Q22" i="17"/>
  <c r="T22" i="17" s="1"/>
  <c r="P22" i="17"/>
  <c r="R22" i="17" s="1"/>
  <c r="Q21" i="17"/>
  <c r="T21" i="17" s="1"/>
  <c r="P21" i="17"/>
  <c r="R21" i="17" s="1"/>
  <c r="Q20" i="17"/>
  <c r="P20" i="17"/>
  <c r="R20" i="17" s="1"/>
  <c r="Q19" i="17"/>
  <c r="T19" i="17" s="1"/>
  <c r="P19" i="17"/>
  <c r="R19" i="17" s="1"/>
  <c r="Q18" i="17"/>
  <c r="T18" i="17" s="1"/>
  <c r="P18" i="17"/>
  <c r="R18" i="17" s="1"/>
  <c r="Q17" i="17"/>
  <c r="T17" i="17" s="1"/>
  <c r="P17" i="17"/>
  <c r="R17" i="17" s="1"/>
  <c r="Q16" i="17"/>
  <c r="T16" i="17" s="1"/>
  <c r="P16" i="17"/>
  <c r="Q15" i="17"/>
  <c r="T15" i="17" s="1"/>
  <c r="P15" i="17"/>
  <c r="R15" i="17" s="1"/>
  <c r="Q14" i="17"/>
  <c r="T14" i="17" s="1"/>
  <c r="P14" i="17"/>
  <c r="R14" i="17" s="1"/>
  <c r="Q13" i="17"/>
  <c r="T13" i="17" s="1"/>
  <c r="P13" i="17"/>
  <c r="R13" i="17" s="1"/>
  <c r="Q12" i="17"/>
  <c r="T12" i="17" s="1"/>
  <c r="P12" i="17"/>
  <c r="Q11" i="17"/>
  <c r="T11" i="17" s="1"/>
  <c r="P11" i="17"/>
  <c r="R11" i="17" s="1"/>
  <c r="Q10" i="17"/>
  <c r="T10" i="17" s="1"/>
  <c r="P10" i="17"/>
  <c r="R10" i="17" s="1"/>
  <c r="Q9" i="17"/>
  <c r="T9" i="17" s="1"/>
  <c r="P9" i="17"/>
  <c r="R9" i="17" s="1"/>
  <c r="Q8" i="17"/>
  <c r="T8" i="17" s="1"/>
  <c r="P8" i="17"/>
  <c r="R8" i="17" s="1"/>
  <c r="Q7" i="17"/>
  <c r="T7" i="17" s="1"/>
  <c r="P7" i="17"/>
  <c r="R7" i="17" s="1"/>
  <c r="U10" i="16"/>
  <c r="U9" i="16"/>
  <c r="U8" i="16"/>
  <c r="U12" i="16"/>
  <c r="U13" i="16"/>
  <c r="U14" i="16"/>
  <c r="U15" i="16"/>
  <c r="U16" i="16"/>
  <c r="U17" i="16"/>
  <c r="U11" i="16"/>
  <c r="U7" i="16"/>
  <c r="U28" i="16"/>
  <c r="Q23" i="16"/>
  <c r="Q22" i="16"/>
  <c r="S22" i="16" s="1"/>
  <c r="Q11" i="16"/>
  <c r="Q12" i="16"/>
  <c r="Q13" i="16"/>
  <c r="Q14" i="16"/>
  <c r="Q15" i="16"/>
  <c r="S15" i="16" s="1"/>
  <c r="Q16" i="16"/>
  <c r="S16" i="16" s="1"/>
  <c r="Q17" i="16"/>
  <c r="Q18" i="16"/>
  <c r="S18" i="16" s="1"/>
  <c r="Q19" i="16"/>
  <c r="Q20" i="16"/>
  <c r="S20" i="16" s="1"/>
  <c r="Q21" i="16"/>
  <c r="Q10" i="16"/>
  <c r="S10" i="16" s="1"/>
  <c r="Q9" i="16"/>
  <c r="Q8" i="16"/>
  <c r="Q7" i="16"/>
  <c r="U27" i="16"/>
  <c r="U25" i="16"/>
  <c r="R23" i="16"/>
  <c r="U23" i="16" s="1"/>
  <c r="S23" i="16"/>
  <c r="R22" i="16"/>
  <c r="R21" i="16"/>
  <c r="S21" i="16"/>
  <c r="R20" i="16"/>
  <c r="S19" i="16"/>
  <c r="R19" i="16"/>
  <c r="R18" i="16"/>
  <c r="R17" i="16"/>
  <c r="S17" i="16"/>
  <c r="R16" i="16"/>
  <c r="R15" i="16"/>
  <c r="R14" i="16"/>
  <c r="R13" i="16"/>
  <c r="S13" i="16"/>
  <c r="R12" i="16"/>
  <c r="R11" i="16"/>
  <c r="S11" i="16"/>
  <c r="R10" i="16"/>
  <c r="R9" i="16"/>
  <c r="S9" i="16"/>
  <c r="R8" i="16"/>
  <c r="R7" i="16"/>
  <c r="S7" i="16"/>
  <c r="U12" i="6"/>
  <c r="U13" i="6"/>
  <c r="U14" i="6"/>
  <c r="U15" i="6"/>
  <c r="U16" i="6"/>
  <c r="U17" i="6"/>
  <c r="U18" i="6"/>
  <c r="U19" i="6"/>
  <c r="U20" i="6"/>
  <c r="U21" i="6"/>
  <c r="U11" i="6"/>
  <c r="U10" i="6"/>
  <c r="U9" i="6"/>
  <c r="U8" i="6"/>
  <c r="U7" i="6"/>
  <c r="S17" i="17" l="1"/>
  <c r="S8" i="17"/>
  <c r="S25" i="17"/>
  <c r="S9" i="17"/>
  <c r="S21" i="17"/>
  <c r="S13" i="17"/>
  <c r="S24" i="17"/>
  <c r="S20" i="17"/>
  <c r="T20" i="17"/>
  <c r="S10" i="17"/>
  <c r="S14" i="17"/>
  <c r="S18" i="17"/>
  <c r="S22" i="17"/>
  <c r="S26" i="17"/>
  <c r="S7" i="17"/>
  <c r="S11" i="17"/>
  <c r="R12" i="17"/>
  <c r="S12" i="17" s="1"/>
  <c r="S15" i="17"/>
  <c r="R16" i="17"/>
  <c r="S16" i="17" s="1"/>
  <c r="S19" i="17"/>
  <c r="S23" i="17"/>
  <c r="T18" i="16"/>
  <c r="T22" i="16"/>
  <c r="T9" i="16"/>
  <c r="U26" i="16"/>
  <c r="U22" i="16"/>
  <c r="T16" i="16"/>
  <c r="T10" i="16"/>
  <c r="T17" i="16"/>
  <c r="T13" i="16"/>
  <c r="S14" i="16"/>
  <c r="T14" i="16" s="1"/>
  <c r="U19" i="16"/>
  <c r="T21" i="16"/>
  <c r="U24" i="16"/>
  <c r="T20" i="16"/>
  <c r="U20" i="16"/>
  <c r="U21" i="16"/>
  <c r="T7" i="16"/>
  <c r="S8" i="16"/>
  <c r="T8" i="16" s="1"/>
  <c r="S12" i="16"/>
  <c r="T12" i="16" s="1"/>
  <c r="U18" i="16"/>
  <c r="T23" i="16"/>
  <c r="T11" i="16"/>
  <c r="T15" i="16"/>
  <c r="T19" i="16"/>
  <c r="Q22" i="6"/>
  <c r="S22" i="6" s="1"/>
  <c r="R22" i="6"/>
  <c r="T22" i="6" s="1"/>
  <c r="Q23" i="6"/>
  <c r="S23" i="6" s="1"/>
  <c r="R23" i="6"/>
  <c r="U23" i="6" s="1"/>
  <c r="Q24" i="6"/>
  <c r="S24" i="6" s="1"/>
  <c r="R24" i="6"/>
  <c r="U24" i="6" s="1"/>
  <c r="Q25" i="6"/>
  <c r="S25" i="6" s="1"/>
  <c r="R25" i="6"/>
  <c r="T25" i="6" s="1"/>
  <c r="Q26" i="6"/>
  <c r="S26" i="6" s="1"/>
  <c r="R26" i="6"/>
  <c r="T26" i="6" s="1"/>
  <c r="Q27" i="6"/>
  <c r="S27" i="6" s="1"/>
  <c r="R27" i="6"/>
  <c r="U27" i="6" s="1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7" i="6"/>
  <c r="U22" i="6" l="1"/>
  <c r="T24" i="6"/>
  <c r="U26" i="6"/>
  <c r="T27" i="6"/>
  <c r="T23" i="6"/>
  <c r="U25" i="6"/>
  <c r="S15" i="6"/>
  <c r="S11" i="6"/>
  <c r="S7" i="6"/>
  <c r="S8" i="6" l="1"/>
  <c r="S10" i="6"/>
  <c r="S9" i="6"/>
  <c r="S19" i="6"/>
  <c r="S16" i="6"/>
  <c r="S12" i="6"/>
  <c r="S21" i="6"/>
  <c r="S18" i="6"/>
  <c r="S14" i="6"/>
  <c r="S20" i="6"/>
  <c r="S17" i="6"/>
  <c r="S13" i="6"/>
  <c r="T7" i="6" l="1"/>
  <c r="T20" i="6"/>
  <c r="T17" i="6"/>
  <c r="T21" i="6"/>
  <c r="T18" i="6"/>
  <c r="T9" i="6"/>
  <c r="T8" i="6"/>
  <c r="T11" i="6"/>
  <c r="T13" i="6"/>
  <c r="T14" i="6"/>
  <c r="T10" i="6"/>
  <c r="T15" i="6"/>
  <c r="T12" i="6"/>
  <c r="T19" i="6"/>
  <c r="T16" i="6"/>
</calcChain>
</file>

<file path=xl/sharedStrings.xml><?xml version="1.0" encoding="utf-8"?>
<sst xmlns="http://schemas.openxmlformats.org/spreadsheetml/2006/main" count="497" uniqueCount="276">
  <si>
    <t>Köhler</t>
  </si>
  <si>
    <t>Marion</t>
  </si>
  <si>
    <t>Susanne</t>
  </si>
  <si>
    <t>Gespann</t>
  </si>
  <si>
    <t>Punkte</t>
  </si>
  <si>
    <t>Start Nr.</t>
  </si>
  <si>
    <t>Hundeführer</t>
  </si>
  <si>
    <t>Hund</t>
  </si>
  <si>
    <t>∑</t>
  </si>
  <si>
    <t>Null</t>
  </si>
  <si>
    <t>Punkt-
anteil</t>
  </si>
  <si>
    <t>Prädikat</t>
  </si>
  <si>
    <t>Platz</t>
  </si>
  <si>
    <t>O</t>
  </si>
  <si>
    <t>F</t>
  </si>
  <si>
    <t>Wolfgang</t>
  </si>
  <si>
    <t>Stonehunter Indiana</t>
  </si>
  <si>
    <t>Ergebnisse Open</t>
  </si>
  <si>
    <t>Kerstin</t>
  </si>
  <si>
    <t>A</t>
  </si>
  <si>
    <t>Andrea</t>
  </si>
  <si>
    <t>Jörg</t>
  </si>
  <si>
    <t>Volker</t>
  </si>
  <si>
    <t>Dirk</t>
  </si>
  <si>
    <t>Anja</t>
  </si>
  <si>
    <t>Christine</t>
  </si>
  <si>
    <t>Michael</t>
  </si>
  <si>
    <t>TQ Phoenix</t>
  </si>
  <si>
    <t>Denise</t>
  </si>
  <si>
    <t>Jana</t>
  </si>
  <si>
    <t>Birgit</t>
  </si>
  <si>
    <t>Frank</t>
  </si>
  <si>
    <t>Hillemeier</t>
  </si>
  <si>
    <t>Astrid</t>
  </si>
  <si>
    <t>Mahlstedt</t>
  </si>
  <si>
    <t>Karina</t>
  </si>
  <si>
    <t>Cool Marker's Gemstone Ruby</t>
  </si>
  <si>
    <t>Auswertung</t>
  </si>
  <si>
    <t>Ergebnisse Anfänger</t>
  </si>
  <si>
    <t>Räuwer</t>
  </si>
  <si>
    <t>Viereckl</t>
  </si>
  <si>
    <t>Anne-Marie</t>
  </si>
  <si>
    <t>Kornay Hunting Xcellent Grille</t>
  </si>
  <si>
    <t>Maks</t>
  </si>
  <si>
    <t>Enzo ut de Marschlannen</t>
  </si>
  <si>
    <t>Meyerhof</t>
  </si>
  <si>
    <t>Anna-Katharina</t>
  </si>
  <si>
    <t>Ranka av Norsk Linje</t>
  </si>
  <si>
    <t>Kristin</t>
  </si>
  <si>
    <t>Favourite fellow Earl</t>
  </si>
  <si>
    <t>Gundog's Choice Coke</t>
  </si>
  <si>
    <t>Angelika</t>
  </si>
  <si>
    <t>Alf</t>
  </si>
  <si>
    <t>Martin</t>
  </si>
  <si>
    <t>Schulz</t>
  </si>
  <si>
    <t>Sommer</t>
  </si>
  <si>
    <t>Paartal Pioneer's Ilare Chiari</t>
  </si>
  <si>
    <t>Bonniebrook's Dunning Emma</t>
  </si>
  <si>
    <t>Silent Worker's Denzel</t>
  </si>
  <si>
    <t>Silvia</t>
  </si>
  <si>
    <t>Sonja</t>
  </si>
  <si>
    <t>Annette</t>
  </si>
  <si>
    <t>Müller</t>
  </si>
  <si>
    <t>Schmachtenberger</t>
  </si>
  <si>
    <t>Barnickel</t>
  </si>
  <si>
    <t>Kämmle</t>
  </si>
  <si>
    <t>Clancallum Faith</t>
  </si>
  <si>
    <t>Ute</t>
  </si>
  <si>
    <t>Peter</t>
  </si>
  <si>
    <t>Gerhard</t>
  </si>
  <si>
    <t>Nicole</t>
  </si>
  <si>
    <t>Christina</t>
  </si>
  <si>
    <t>Gierschner</t>
  </si>
  <si>
    <t>Bothmann</t>
  </si>
  <si>
    <t>Aufgabe 1
Fille Exelmans</t>
  </si>
  <si>
    <t>Aufgabe 2
Rainer Scesny</t>
  </si>
  <si>
    <t>Aufgabe 5
Rainer Scesny</t>
  </si>
  <si>
    <t>Aufgabe 3
Eva Berg</t>
  </si>
  <si>
    <t>Aufgabe 4
Mario Hickethier</t>
  </si>
  <si>
    <t>Richter: Eva Berg (Prüfungsleitung), Fille Exelmanns (BEL), Rainer Scesny, Mario Hickethier</t>
  </si>
  <si>
    <t>Am Samstag den 30.09.2017</t>
  </si>
  <si>
    <t>Schwojer</t>
  </si>
  <si>
    <t>Manuela</t>
  </si>
  <si>
    <t>Ragweed's Clanroy</t>
  </si>
  <si>
    <t>Pannek</t>
  </si>
  <si>
    <t>Rita</t>
  </si>
  <si>
    <t>Stoatshead Aemilia</t>
  </si>
  <si>
    <t>Herrmann</t>
  </si>
  <si>
    <t>Starcreek Infinity</t>
  </si>
  <si>
    <t>Wasmuth</t>
  </si>
  <si>
    <t>Sybille</t>
  </si>
  <si>
    <t>Brave William of Mountain Forest Glade</t>
  </si>
  <si>
    <t>Eluna vom Vierrutenberg</t>
  </si>
  <si>
    <t>Ferenc Mick of Sinders Stream Valley</t>
  </si>
  <si>
    <t>Lux-Mögle</t>
  </si>
  <si>
    <t>Alexandra</t>
  </si>
  <si>
    <t>Huels Hunters Hazel Leni</t>
  </si>
  <si>
    <t>Schramm</t>
  </si>
  <si>
    <t>Aeringi aus dem Habichtsreich</t>
  </si>
  <si>
    <t>Püchner</t>
  </si>
  <si>
    <t>Knut</t>
  </si>
  <si>
    <t>Radclyffe's Craigavon</t>
  </si>
  <si>
    <t>Hankel</t>
  </si>
  <si>
    <t>Devil's Hunter Aspen</t>
  </si>
  <si>
    <t>Korradi</t>
  </si>
  <si>
    <t>Yvonne</t>
  </si>
  <si>
    <t>Huels' Hunters Indigo River</t>
  </si>
  <si>
    <t>Thäle</t>
  </si>
  <si>
    <t>Welldox Best Madoc</t>
  </si>
  <si>
    <t>Dierks-Meyer</t>
  </si>
  <si>
    <t>Bernadette</t>
  </si>
  <si>
    <t>Gin vom alten Trappisten Kloster</t>
  </si>
  <si>
    <t>Zwanger</t>
  </si>
  <si>
    <t>Gundog's Choice Callie</t>
  </si>
  <si>
    <t>Grimm</t>
  </si>
  <si>
    <t>Flatgold's Colour of the Night</t>
  </si>
  <si>
    <t>Liebold</t>
  </si>
  <si>
    <t>Tubia</t>
  </si>
  <si>
    <t>Merryway Ricardo</t>
  </si>
  <si>
    <t>Burg</t>
  </si>
  <si>
    <t>Annamaria</t>
  </si>
  <si>
    <t>Glenbriar Beth</t>
  </si>
  <si>
    <t>Hungerland</t>
  </si>
  <si>
    <t>Swaine Kobresia</t>
  </si>
  <si>
    <t>nicht angetreten</t>
  </si>
  <si>
    <t>Zwischen Platz 1+2 fand ein Stechen statt!</t>
  </si>
  <si>
    <t>Workingtest Thüringen, Bienstädt</t>
  </si>
  <si>
    <t>Ergebnisse Fortgeschritteneklasse</t>
  </si>
  <si>
    <t>Aufgabe 5
Mario Hickethier</t>
  </si>
  <si>
    <t>Zwischen Platz 2-4 fand ein Stechen statt!</t>
  </si>
  <si>
    <t>Buttkau</t>
  </si>
  <si>
    <t>Michelle</t>
  </si>
  <si>
    <t>Beaverlodge's Jim Knopf</t>
  </si>
  <si>
    <t>Clockwork Bunnahabhain</t>
  </si>
  <si>
    <t>Pfeiffer</t>
  </si>
  <si>
    <t>Flashmount Tuet</t>
  </si>
  <si>
    <t>Flatgold's Flying Shadow</t>
  </si>
  <si>
    <t>Hartmann</t>
  </si>
  <si>
    <t>Franziska</t>
  </si>
  <si>
    <t>TreasureYarden's A.J. Ziva</t>
  </si>
  <si>
    <t>Marth</t>
  </si>
  <si>
    <t>Brackenwood Balmy Breeze Bennett</t>
  </si>
  <si>
    <t>Nürnberg</t>
  </si>
  <si>
    <t>TQ Pyke</t>
  </si>
  <si>
    <t>Schreiber</t>
  </si>
  <si>
    <t>Questing Cedric Face</t>
  </si>
  <si>
    <t>Nauber</t>
  </si>
  <si>
    <t>AJ's Bourbon</t>
  </si>
  <si>
    <t>Zimmermann</t>
  </si>
  <si>
    <t>Grit</t>
  </si>
  <si>
    <t>Bonniebrook's Denwick Miles</t>
  </si>
  <si>
    <t>Jürgen</t>
  </si>
  <si>
    <t>Weljesten Pearl Au</t>
  </si>
  <si>
    <t>Feibel</t>
  </si>
  <si>
    <t>Blackthorn Timba</t>
  </si>
  <si>
    <t>Ney</t>
  </si>
  <si>
    <t>Jeannette</t>
  </si>
  <si>
    <t>Dashwood Dakota Breeze</t>
  </si>
  <si>
    <t>Schnatz</t>
  </si>
  <si>
    <t>Tina</t>
  </si>
  <si>
    <t>Ragweed's Flower</t>
  </si>
  <si>
    <t>Schweiger</t>
  </si>
  <si>
    <t>Windworker's Davenport</t>
  </si>
  <si>
    <t>Sichert</t>
  </si>
  <si>
    <t>Tender Simon of Graceful Delight</t>
  </si>
  <si>
    <t>Weinert</t>
  </si>
  <si>
    <t>Lena</t>
  </si>
  <si>
    <t>Go Back Windsor</t>
  </si>
  <si>
    <t>Mike</t>
  </si>
  <si>
    <t>Daydreams Fleur of Mountain Forest Glade</t>
  </si>
  <si>
    <t>Rümmer</t>
  </si>
  <si>
    <t>Smale Glenfiddich</t>
  </si>
  <si>
    <t>Pfeifer</t>
  </si>
  <si>
    <t>Leelou De la Source Aux Elfes</t>
  </si>
  <si>
    <t>Rosenburg</t>
  </si>
  <si>
    <t>Sara</t>
  </si>
  <si>
    <t>Henig</t>
  </si>
  <si>
    <t>Katharina</t>
  </si>
  <si>
    <t>Iceroot's Banks</t>
  </si>
  <si>
    <t>Teichmann</t>
  </si>
  <si>
    <t>Patrick</t>
  </si>
  <si>
    <t>Blackthorn Yamo</t>
  </si>
  <si>
    <t>Blackthorn Zorro</t>
  </si>
  <si>
    <t>Weiß</t>
  </si>
  <si>
    <t>TreasureYarden's A.J. Ruby Tuesday</t>
  </si>
  <si>
    <t>Dr.-Sonntag</t>
  </si>
  <si>
    <t>Rainer</t>
  </si>
  <si>
    <t>Rune vom Holter Wald</t>
  </si>
  <si>
    <t>Ludwar</t>
  </si>
  <si>
    <t>Norman</t>
  </si>
  <si>
    <t>Creekhills Dark Guiness</t>
  </si>
  <si>
    <t>Jendrny</t>
  </si>
  <si>
    <t>Susan</t>
  </si>
  <si>
    <t>Hardscrabble Amos</t>
  </si>
  <si>
    <t>Herre</t>
  </si>
  <si>
    <t>TQ Kenoah</t>
  </si>
  <si>
    <t>Rüdiger</t>
  </si>
  <si>
    <t>Jacqueline</t>
  </si>
  <si>
    <t>Fagelsjöns Fixa</t>
  </si>
  <si>
    <t>Schletter</t>
  </si>
  <si>
    <t>Real Tamme of Graceful Delight</t>
  </si>
  <si>
    <t>Spittel</t>
  </si>
  <si>
    <t>Kathleen</t>
  </si>
  <si>
    <t>Call of Rough Corner Castle</t>
  </si>
  <si>
    <t>Kippel</t>
  </si>
  <si>
    <t>Weegobee's Cwergin Saya</t>
  </si>
  <si>
    <t>Werneburg</t>
  </si>
  <si>
    <t>DuckDiver Active Anora</t>
  </si>
  <si>
    <t>Stolle</t>
  </si>
  <si>
    <t>Fabienne</t>
  </si>
  <si>
    <t>Windworker's Escoural</t>
  </si>
  <si>
    <t>Whispering Wind It's time for Dory</t>
  </si>
  <si>
    <t>Simon</t>
  </si>
  <si>
    <t>Gladline Juli</t>
  </si>
  <si>
    <t>Wurfdatum</t>
  </si>
  <si>
    <t>Cragganmore's Donnan</t>
  </si>
  <si>
    <t>G/R</t>
  </si>
  <si>
    <t>R/G</t>
  </si>
  <si>
    <t>L/R</t>
  </si>
  <si>
    <t>L/H</t>
  </si>
  <si>
    <t>FC/H</t>
  </si>
  <si>
    <t>G/H</t>
  </si>
  <si>
    <t>NSDT/H</t>
  </si>
  <si>
    <t>Novice</t>
  </si>
  <si>
    <t>Startnummer</t>
  </si>
  <si>
    <t>Name</t>
  </si>
  <si>
    <t>Ergebnis</t>
  </si>
  <si>
    <t>Udo Naudith</t>
  </si>
  <si>
    <t>Windwood’s Sandor</t>
  </si>
  <si>
    <t>exc. 1. Platz</t>
  </si>
  <si>
    <t>Mario Hickethier</t>
  </si>
  <si>
    <t>Radclyffe’s Capel Green</t>
  </si>
  <si>
    <t>exc. 2. Platz</t>
  </si>
  <si>
    <t>Ute Zwanger</t>
  </si>
  <si>
    <t>Gundog’s Choice Callie</t>
  </si>
  <si>
    <t>sg 3. Platz</t>
  </si>
  <si>
    <t>Frank Werneburg</t>
  </si>
  <si>
    <t>Young Spirit Brave Yuma</t>
  </si>
  <si>
    <t>g</t>
  </si>
  <si>
    <t>Kerstin Räuwer</t>
  </si>
  <si>
    <t>nc</t>
  </si>
  <si>
    <t>Anja Grimm</t>
  </si>
  <si>
    <t>Flatgold’s Flying Shadow</t>
  </si>
  <si>
    <t>Jaroslava Rützel</t>
  </si>
  <si>
    <t>Tigermilk B Dumbledore’s pensieve</t>
  </si>
  <si>
    <t>Knut Püchner</t>
  </si>
  <si>
    <t>Franziska Hartmann</t>
  </si>
  <si>
    <t>TreasureYarden’s A.J. Ziva</t>
  </si>
  <si>
    <t>Anja Kämmle</t>
  </si>
  <si>
    <t>Silent Worker’s Denzel</t>
  </si>
  <si>
    <t>Angelika Nürnberg</t>
  </si>
  <si>
    <t>el</t>
  </si>
  <si>
    <t>Marion Köhler</t>
  </si>
  <si>
    <t>Michelle Buttkau</t>
  </si>
  <si>
    <t>Beaverlodge’s Jim Knopf</t>
  </si>
  <si>
    <t>Katharina Henig</t>
  </si>
  <si>
    <t>Iceroot’s Banks</t>
  </si>
  <si>
    <t>Open</t>
  </si>
  <si>
    <t>Anja Heuer</t>
  </si>
  <si>
    <t>Duckflight Eye on Gadwall</t>
  </si>
  <si>
    <t>Flatgold’s Colour of the Night</t>
  </si>
  <si>
    <t>Marion Thäle</t>
  </si>
  <si>
    <t>exc. 3. Platz</t>
  </si>
  <si>
    <t>Manuela Schwojer</t>
  </si>
  <si>
    <t>Ragweed’s Clanroy</t>
  </si>
  <si>
    <t>exc</t>
  </si>
  <si>
    <t>Sibylle Wasmuth</t>
  </si>
  <si>
    <t>sg</t>
  </si>
  <si>
    <t>Yvonne Korradi</t>
  </si>
  <si>
    <t>Huels‘ Hunters Indigo River</t>
  </si>
  <si>
    <t>Radclyffe’s Craigavon</t>
  </si>
  <si>
    <t>Alf Schulz</t>
  </si>
  <si>
    <t>Wolfgang Köhler</t>
  </si>
  <si>
    <t>Martin Sommer</t>
  </si>
  <si>
    <t>Gundog’s Choice Coke</t>
  </si>
  <si>
    <t>Light and Shadow’s Greenea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</si>
</sst>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00"/>
      <name val="Times New Roman"/>
      <family val="1"/>
    </font>
    <font>
      <b/>
      <sz val="12"/>
      <color rgb="FFFF0000"/>
      <name val="Arial"/>
      <family val="2"/>
    </font>
    <font>
      <b/>
      <sz val="24"/>
      <name val="Arial"/>
    </font>
    <font>
      <b/>
      <i/>
      <sz val="10"/>
      <name val="Arial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7" fillId="0" borderId="0"/>
  </cellStyleXfs>
  <cellXfs count="175">
    <xf numFmtId="0" fontId="0" fillId="0" borderId="0" xfId="0"/>
    <xf numFmtId="0" fontId="3" fillId="2" borderId="1" xfId="3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2" borderId="3" xfId="3" applyFont="1" applyFill="1" applyBorder="1" applyAlignment="1" applyProtection="1">
      <alignment horizontal="left"/>
      <protection locked="0"/>
    </xf>
    <xf numFmtId="0" fontId="3" fillId="2" borderId="3" xfId="3" applyFont="1" applyFill="1" applyBorder="1" applyAlignment="1" applyProtection="1">
      <alignment horizontal="center"/>
      <protection locked="0"/>
    </xf>
    <xf numFmtId="0" fontId="5" fillId="2" borderId="3" xfId="3" applyFont="1" applyFill="1" applyBorder="1" applyAlignment="1" applyProtection="1">
      <alignment horizontal="center"/>
      <protection locked="0"/>
    </xf>
    <xf numFmtId="0" fontId="3" fillId="2" borderId="4" xfId="3" applyFont="1" applyFill="1" applyBorder="1" applyAlignment="1" applyProtection="1">
      <alignment horizontal="center"/>
      <protection locked="0"/>
    </xf>
    <xf numFmtId="0" fontId="3" fillId="0" borderId="0" xfId="3" applyFont="1" applyFill="1" applyBorder="1" applyAlignment="1"/>
    <xf numFmtId="0" fontId="6" fillId="0" borderId="0" xfId="2" applyFont="1"/>
    <xf numFmtId="0" fontId="3" fillId="2" borderId="5" xfId="3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3" fillId="2" borderId="7" xfId="3" applyFont="1" applyFill="1" applyBorder="1" applyAlignment="1" applyProtection="1">
      <alignment horizontal="center"/>
      <protection locked="0"/>
    </xf>
    <xf numFmtId="0" fontId="3" fillId="2" borderId="8" xfId="3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>
      <alignment horizontal="left"/>
    </xf>
    <xf numFmtId="0" fontId="3" fillId="2" borderId="9" xfId="3" applyFont="1" applyFill="1" applyBorder="1" applyAlignment="1" applyProtection="1">
      <alignment horizontal="left"/>
      <protection locked="0"/>
    </xf>
    <xf numFmtId="0" fontId="3" fillId="2" borderId="9" xfId="3" applyFont="1" applyFill="1" applyBorder="1" applyAlignment="1" applyProtection="1">
      <alignment horizontal="center"/>
      <protection locked="0"/>
    </xf>
    <xf numFmtId="0" fontId="8" fillId="2" borderId="9" xfId="3" applyFont="1" applyFill="1" applyBorder="1" applyAlignment="1" applyProtection="1">
      <alignment horizontal="center"/>
      <protection locked="0"/>
    </xf>
    <xf numFmtId="0" fontId="7" fillId="2" borderId="10" xfId="3" applyFont="1" applyFill="1" applyBorder="1" applyAlignment="1" applyProtection="1">
      <alignment horizontal="center"/>
      <protection locked="0"/>
    </xf>
    <xf numFmtId="0" fontId="7" fillId="0" borderId="0" xfId="3" applyFont="1" applyFill="1" applyBorder="1" applyAlignment="1"/>
    <xf numFmtId="0" fontId="9" fillId="0" borderId="0" xfId="3" applyFont="1" applyFill="1" applyBorder="1" applyAlignment="1">
      <alignment vertical="center"/>
    </xf>
    <xf numFmtId="0" fontId="11" fillId="2" borderId="12" xfId="3" applyFont="1" applyFill="1" applyBorder="1" applyAlignment="1" applyProtection="1">
      <alignment horizontal="center" vertical="center"/>
      <protection locked="0"/>
    </xf>
    <xf numFmtId="0" fontId="3" fillId="2" borderId="12" xfId="3" applyFont="1" applyFill="1" applyBorder="1" applyAlignment="1" applyProtection="1">
      <alignment horizontal="center" vertical="center" wrapText="1"/>
      <protection locked="0"/>
    </xf>
    <xf numFmtId="0" fontId="12" fillId="0" borderId="0" xfId="3" applyFont="1" applyFill="1" applyBorder="1" applyAlignment="1">
      <alignment vertical="center"/>
    </xf>
    <xf numFmtId="0" fontId="15" fillId="0" borderId="0" xfId="2" applyFont="1" applyFill="1"/>
    <xf numFmtId="0" fontId="13" fillId="4" borderId="14" xfId="3" applyFont="1" applyFill="1" applyBorder="1" applyAlignment="1">
      <alignment horizontal="center"/>
    </xf>
    <xf numFmtId="0" fontId="13" fillId="4" borderId="15" xfId="3" applyFont="1" applyFill="1" applyBorder="1" applyAlignment="1">
      <alignment horizontal="center"/>
    </xf>
    <xf numFmtId="0" fontId="13" fillId="4" borderId="15" xfId="3" applyFont="1" applyFill="1" applyBorder="1"/>
    <xf numFmtId="0" fontId="14" fillId="4" borderId="15" xfId="3" applyFont="1" applyFill="1" applyBorder="1" applyAlignment="1" applyProtection="1">
      <alignment horizontal="center"/>
    </xf>
    <xf numFmtId="0" fontId="7" fillId="4" borderId="14" xfId="3" applyFont="1" applyFill="1" applyBorder="1" applyAlignment="1">
      <alignment horizontal="center"/>
    </xf>
    <xf numFmtId="0" fontId="7" fillId="4" borderId="15" xfId="3" applyFont="1" applyFill="1" applyBorder="1" applyAlignment="1">
      <alignment horizontal="center"/>
    </xf>
    <xf numFmtId="0" fontId="7" fillId="4" borderId="15" xfId="3" applyFont="1" applyFill="1" applyBorder="1"/>
    <xf numFmtId="0" fontId="8" fillId="4" borderId="15" xfId="3" applyFont="1" applyFill="1" applyBorder="1" applyAlignment="1" applyProtection="1">
      <alignment horizontal="center"/>
    </xf>
    <xf numFmtId="0" fontId="6" fillId="0" borderId="0" xfId="2" applyFont="1" applyFill="1"/>
    <xf numFmtId="0" fontId="7" fillId="0" borderId="14" xfId="3" applyFont="1" applyFill="1" applyBorder="1" applyAlignment="1">
      <alignment horizontal="center"/>
    </xf>
    <xf numFmtId="0" fontId="7" fillId="0" borderId="15" xfId="3" applyFont="1" applyFill="1" applyBorder="1" applyAlignment="1">
      <alignment horizontal="center"/>
    </xf>
    <xf numFmtId="0" fontId="7" fillId="0" borderId="15" xfId="3" applyFont="1" applyFill="1" applyBorder="1"/>
    <xf numFmtId="0" fontId="8" fillId="0" borderId="15" xfId="3" applyFont="1" applyFill="1" applyBorder="1" applyAlignment="1" applyProtection="1">
      <alignment horizontal="center"/>
    </xf>
    <xf numFmtId="0" fontId="7" fillId="0" borderId="13" xfId="3" applyFont="1" applyFill="1" applyBorder="1" applyAlignment="1">
      <alignment horizontal="center"/>
    </xf>
    <xf numFmtId="0" fontId="13" fillId="0" borderId="16" xfId="3" applyFont="1" applyFill="1" applyBorder="1" applyAlignment="1">
      <alignment horizontal="center"/>
    </xf>
    <xf numFmtId="0" fontId="13" fillId="0" borderId="17" xfId="3" applyFont="1" applyFill="1" applyBorder="1" applyAlignment="1">
      <alignment horizontal="center"/>
    </xf>
    <xf numFmtId="0" fontId="13" fillId="0" borderId="17" xfId="3" applyFont="1" applyFill="1" applyBorder="1"/>
    <xf numFmtId="0" fontId="14" fillId="0" borderId="17" xfId="3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vertical="top"/>
    </xf>
    <xf numFmtId="0" fontId="8" fillId="5" borderId="15" xfId="3" applyFont="1" applyFill="1" applyBorder="1" applyAlignment="1" applyProtection="1">
      <alignment horizontal="center"/>
    </xf>
    <xf numFmtId="0" fontId="7" fillId="5" borderId="14" xfId="3" applyFont="1" applyFill="1" applyBorder="1" applyAlignment="1">
      <alignment horizontal="center"/>
    </xf>
    <xf numFmtId="0" fontId="7" fillId="5" borderId="15" xfId="3" applyFont="1" applyFill="1" applyBorder="1" applyAlignment="1">
      <alignment horizontal="center"/>
    </xf>
    <xf numFmtId="0" fontId="7" fillId="5" borderId="15" xfId="3" applyFont="1" applyFill="1" applyBorder="1"/>
    <xf numFmtId="0" fontId="7" fillId="5" borderId="13" xfId="3" applyFont="1" applyFill="1" applyBorder="1" applyAlignment="1">
      <alignment horizontal="center"/>
    </xf>
    <xf numFmtId="0" fontId="7" fillId="6" borderId="14" xfId="3" applyFont="1" applyFill="1" applyBorder="1" applyAlignment="1">
      <alignment horizontal="center"/>
    </xf>
    <xf numFmtId="0" fontId="7" fillId="6" borderId="15" xfId="3" applyFont="1" applyFill="1" applyBorder="1" applyAlignment="1">
      <alignment horizontal="center"/>
    </xf>
    <xf numFmtId="0" fontId="7" fillId="6" borderId="15" xfId="3" applyFont="1" applyFill="1" applyBorder="1"/>
    <xf numFmtId="0" fontId="8" fillId="6" borderId="15" xfId="3" applyFont="1" applyFill="1" applyBorder="1" applyAlignment="1" applyProtection="1">
      <alignment horizontal="center"/>
    </xf>
    <xf numFmtId="0" fontId="7" fillId="6" borderId="13" xfId="3" applyFont="1" applyFill="1" applyBorder="1" applyAlignment="1">
      <alignment horizontal="center"/>
    </xf>
    <xf numFmtId="164" fontId="14" fillId="6" borderId="17" xfId="1" applyNumberFormat="1" applyFont="1" applyFill="1" applyBorder="1" applyAlignment="1" applyProtection="1">
      <alignment horizontal="center"/>
    </xf>
    <xf numFmtId="164" fontId="14" fillId="0" borderId="17" xfId="1" applyNumberFormat="1" applyFont="1" applyFill="1" applyBorder="1" applyAlignment="1" applyProtection="1">
      <alignment horizontal="center"/>
    </xf>
    <xf numFmtId="164" fontId="14" fillId="5" borderId="17" xfId="1" applyNumberFormat="1" applyFont="1" applyFill="1" applyBorder="1" applyAlignment="1" applyProtection="1">
      <alignment horizontal="center"/>
    </xf>
    <xf numFmtId="0" fontId="16" fillId="6" borderId="13" xfId="3" applyFont="1" applyFill="1" applyBorder="1" applyAlignment="1">
      <alignment horizontal="center"/>
    </xf>
    <xf numFmtId="0" fontId="16" fillId="0" borderId="13" xfId="3" applyFont="1" applyFill="1" applyBorder="1" applyAlignment="1">
      <alignment horizontal="center"/>
    </xf>
    <xf numFmtId="0" fontId="13" fillId="4" borderId="14" xfId="3" applyFont="1" applyFill="1" applyBorder="1" applyAlignment="1" applyProtection="1">
      <alignment horizontal="center"/>
    </xf>
    <xf numFmtId="0" fontId="13" fillId="0" borderId="14" xfId="3" applyFont="1" applyFill="1" applyBorder="1" applyAlignment="1" applyProtection="1">
      <alignment horizontal="center"/>
    </xf>
    <xf numFmtId="0" fontId="13" fillId="6" borderId="14" xfId="3" applyFont="1" applyFill="1" applyBorder="1" applyAlignment="1" applyProtection="1">
      <alignment horizontal="center"/>
    </xf>
    <xf numFmtId="0" fontId="13" fillId="5" borderId="14" xfId="3" applyFont="1" applyFill="1" applyBorder="1" applyAlignment="1" applyProtection="1">
      <alignment horizontal="center"/>
    </xf>
    <xf numFmtId="0" fontId="3" fillId="2" borderId="21" xfId="3" applyFont="1" applyFill="1" applyBorder="1" applyAlignment="1" applyProtection="1">
      <alignment horizontal="center" vertical="center"/>
      <protection locked="0"/>
    </xf>
    <xf numFmtId="0" fontId="3" fillId="2" borderId="11" xfId="3" applyFont="1" applyFill="1" applyBorder="1" applyAlignment="1" applyProtection="1">
      <alignment horizontal="center" vertical="center"/>
      <protection locked="0"/>
    </xf>
    <xf numFmtId="0" fontId="3" fillId="2" borderId="12" xfId="3" applyFont="1" applyFill="1" applyBorder="1" applyAlignment="1" applyProtection="1">
      <alignment horizontal="center" vertical="center"/>
      <protection locked="0"/>
    </xf>
    <xf numFmtId="0" fontId="3" fillId="2" borderId="21" xfId="3" applyFont="1" applyFill="1" applyBorder="1" applyAlignment="1" applyProtection="1">
      <alignment horizontal="center" vertical="center" wrapText="1"/>
      <protection locked="0"/>
    </xf>
    <xf numFmtId="0" fontId="1" fillId="0" borderId="15" xfId="3" applyFont="1" applyFill="1" applyBorder="1"/>
    <xf numFmtId="0" fontId="1" fillId="6" borderId="15" xfId="3" applyFont="1" applyFill="1" applyBorder="1"/>
    <xf numFmtId="0" fontId="1" fillId="4" borderId="15" xfId="3" applyFont="1" applyFill="1" applyBorder="1"/>
    <xf numFmtId="0" fontId="1" fillId="5" borderId="15" xfId="3" applyFont="1" applyFill="1" applyBorder="1"/>
    <xf numFmtId="0" fontId="1" fillId="0" borderId="14" xfId="3" applyFont="1" applyFill="1" applyBorder="1" applyAlignment="1">
      <alignment horizontal="center"/>
    </xf>
    <xf numFmtId="0" fontId="1" fillId="6" borderId="14" xfId="3" applyFont="1" applyFill="1" applyBorder="1" applyAlignment="1">
      <alignment horizontal="center"/>
    </xf>
    <xf numFmtId="0" fontId="1" fillId="5" borderId="14" xfId="3" applyFont="1" applyFill="1" applyBorder="1" applyAlignment="1">
      <alignment horizontal="center"/>
    </xf>
    <xf numFmtId="0" fontId="18" fillId="0" borderId="0" xfId="2" applyFont="1"/>
    <xf numFmtId="0" fontId="3" fillId="2" borderId="22" xfId="3" applyFont="1" applyFill="1" applyBorder="1" applyAlignment="1" applyProtection="1">
      <alignment horizontal="center" vertical="center" wrapText="1"/>
      <protection locked="0"/>
    </xf>
    <xf numFmtId="0" fontId="7" fillId="7" borderId="14" xfId="3" applyFont="1" applyFill="1" applyBorder="1" applyAlignment="1">
      <alignment horizontal="center"/>
    </xf>
    <xf numFmtId="0" fontId="7" fillId="7" borderId="15" xfId="3" applyFont="1" applyFill="1" applyBorder="1" applyAlignment="1">
      <alignment horizontal="center"/>
    </xf>
    <xf numFmtId="0" fontId="1" fillId="7" borderId="15" xfId="3" applyFont="1" applyFill="1" applyBorder="1"/>
    <xf numFmtId="0" fontId="7" fillId="7" borderId="15" xfId="3" applyFont="1" applyFill="1" applyBorder="1"/>
    <xf numFmtId="0" fontId="13" fillId="7" borderId="14" xfId="3" applyFont="1" applyFill="1" applyBorder="1" applyAlignment="1" applyProtection="1">
      <alignment horizontal="center"/>
    </xf>
    <xf numFmtId="0" fontId="8" fillId="7" borderId="15" xfId="3" applyFont="1" applyFill="1" applyBorder="1" applyAlignment="1" applyProtection="1">
      <alignment horizontal="center"/>
    </xf>
    <xf numFmtId="164" fontId="14" fillId="7" borderId="17" xfId="1" applyNumberFormat="1" applyFont="1" applyFill="1" applyBorder="1" applyAlignment="1" applyProtection="1">
      <alignment horizontal="center"/>
    </xf>
    <xf numFmtId="0" fontId="7" fillId="7" borderId="13" xfId="3" applyFont="1" applyFill="1" applyBorder="1" applyAlignment="1">
      <alignment horizontal="center"/>
    </xf>
    <xf numFmtId="0" fontId="1" fillId="7" borderId="14" xfId="3" applyFont="1" applyFill="1" applyBorder="1" applyAlignment="1">
      <alignment horizontal="center"/>
    </xf>
    <xf numFmtId="0" fontId="1" fillId="7" borderId="14" xfId="3" applyFont="1" applyFill="1" applyBorder="1" applyAlignment="1">
      <alignment horizontal="left"/>
    </xf>
    <xf numFmtId="0" fontId="7" fillId="7" borderId="19" xfId="3" applyFont="1" applyFill="1" applyBorder="1" applyAlignment="1">
      <alignment horizontal="center"/>
    </xf>
    <xf numFmtId="0" fontId="7" fillId="7" borderId="18" xfId="3" applyFont="1" applyFill="1" applyBorder="1" applyAlignment="1">
      <alignment horizontal="center"/>
    </xf>
    <xf numFmtId="0" fontId="1" fillId="7" borderId="18" xfId="3" applyFont="1" applyFill="1" applyBorder="1"/>
    <xf numFmtId="0" fontId="7" fillId="7" borderId="18" xfId="3" applyFont="1" applyFill="1" applyBorder="1"/>
    <xf numFmtId="0" fontId="1" fillId="7" borderId="19" xfId="3" applyFont="1" applyFill="1" applyBorder="1" applyAlignment="1">
      <alignment horizontal="left"/>
    </xf>
    <xf numFmtId="0" fontId="13" fillId="7" borderId="19" xfId="3" applyFont="1" applyFill="1" applyBorder="1" applyAlignment="1" applyProtection="1">
      <alignment horizontal="center"/>
    </xf>
    <xf numFmtId="0" fontId="8" fillId="7" borderId="18" xfId="3" applyFont="1" applyFill="1" applyBorder="1" applyAlignment="1" applyProtection="1">
      <alignment horizontal="center"/>
    </xf>
    <xf numFmtId="164" fontId="14" fillId="7" borderId="23" xfId="1" applyNumberFormat="1" applyFont="1" applyFill="1" applyBorder="1" applyAlignment="1" applyProtection="1">
      <alignment horizontal="center"/>
    </xf>
    <xf numFmtId="0" fontId="7" fillId="7" borderId="20" xfId="3" applyFont="1" applyFill="1" applyBorder="1" applyAlignment="1">
      <alignment horizontal="center"/>
    </xf>
    <xf numFmtId="0" fontId="1" fillId="7" borderId="19" xfId="3" applyFont="1" applyFill="1" applyBorder="1" applyAlignment="1">
      <alignment horizontal="center"/>
    </xf>
    <xf numFmtId="0" fontId="3" fillId="6" borderId="14" xfId="3" applyFont="1" applyFill="1" applyBorder="1" applyAlignment="1">
      <alignment horizontal="center"/>
    </xf>
    <xf numFmtId="0" fontId="3" fillId="0" borderId="14" xfId="3" applyFont="1" applyFill="1" applyBorder="1" applyAlignment="1">
      <alignment horizontal="center"/>
    </xf>
    <xf numFmtId="0" fontId="3" fillId="2" borderId="11" xfId="3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/>
    </xf>
    <xf numFmtId="0" fontId="1" fillId="3" borderId="0" xfId="0" applyFont="1" applyFill="1" applyBorder="1" applyAlignment="1">
      <alignment horizontal="center"/>
    </xf>
    <xf numFmtId="14" fontId="13" fillId="4" borderId="24" xfId="3" applyNumberFormat="1" applyFont="1" applyFill="1" applyBorder="1" applyAlignment="1">
      <alignment horizontal="center"/>
    </xf>
    <xf numFmtId="0" fontId="13" fillId="0" borderId="25" xfId="3" applyFont="1" applyFill="1" applyBorder="1" applyAlignment="1">
      <alignment horizontal="center"/>
    </xf>
    <xf numFmtId="0" fontId="13" fillId="4" borderId="24" xfId="3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14" fontId="13" fillId="0" borderId="25" xfId="3" applyNumberFormat="1" applyFont="1" applyFill="1" applyBorder="1" applyAlignment="1">
      <alignment horizontal="center"/>
    </xf>
    <xf numFmtId="14" fontId="7" fillId="0" borderId="24" xfId="3" applyNumberFormat="1" applyFont="1" applyFill="1" applyBorder="1" applyAlignment="1">
      <alignment horizontal="center"/>
    </xf>
    <xf numFmtId="14" fontId="7" fillId="6" borderId="24" xfId="3" applyNumberFormat="1" applyFont="1" applyFill="1" applyBorder="1" applyAlignment="1">
      <alignment horizontal="center"/>
    </xf>
    <xf numFmtId="14" fontId="7" fillId="4" borderId="24" xfId="3" applyNumberFormat="1" applyFont="1" applyFill="1" applyBorder="1" applyAlignment="1">
      <alignment horizontal="center"/>
    </xf>
    <xf numFmtId="14" fontId="7" fillId="5" borderId="24" xfId="3" applyNumberFormat="1" applyFont="1" applyFill="1" applyBorder="1" applyAlignment="1">
      <alignment horizontal="center"/>
    </xf>
    <xf numFmtId="14" fontId="7" fillId="7" borderId="24" xfId="3" applyNumberFormat="1" applyFont="1" applyFill="1" applyBorder="1" applyAlignment="1">
      <alignment horizontal="center"/>
    </xf>
    <xf numFmtId="14" fontId="7" fillId="7" borderId="26" xfId="3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top"/>
    </xf>
    <xf numFmtId="0" fontId="1" fillId="6" borderId="24" xfId="3" applyFont="1" applyFill="1" applyBorder="1" applyAlignment="1">
      <alignment horizontal="center"/>
    </xf>
    <xf numFmtId="0" fontId="1" fillId="0" borderId="24" xfId="3" applyFont="1" applyFill="1" applyBorder="1" applyAlignment="1">
      <alignment horizontal="center"/>
    </xf>
    <xf numFmtId="0" fontId="1" fillId="4" borderId="24" xfId="3" applyFont="1" applyFill="1" applyBorder="1" applyAlignment="1">
      <alignment horizontal="center"/>
    </xf>
    <xf numFmtId="0" fontId="1" fillId="5" borderId="24" xfId="3" applyFont="1" applyFill="1" applyBorder="1" applyAlignment="1">
      <alignment horizontal="center"/>
    </xf>
    <xf numFmtId="0" fontId="1" fillId="7" borderId="26" xfId="3" applyFont="1" applyFill="1" applyBorder="1" applyAlignment="1">
      <alignment horizontal="center"/>
    </xf>
    <xf numFmtId="0" fontId="1" fillId="7" borderId="24" xfId="3" applyFont="1" applyFill="1" applyBorder="1" applyAlignment="1">
      <alignment horizontal="center"/>
    </xf>
    <xf numFmtId="14" fontId="13" fillId="4" borderId="27" xfId="3" applyNumberFormat="1" applyFont="1" applyFill="1" applyBorder="1" applyAlignment="1">
      <alignment horizontal="center"/>
    </xf>
    <xf numFmtId="14" fontId="13" fillId="0" borderId="28" xfId="3" applyNumberFormat="1" applyFont="1" applyFill="1" applyBorder="1" applyAlignment="1">
      <alignment horizontal="center"/>
    </xf>
    <xf numFmtId="14" fontId="7" fillId="0" borderId="27" xfId="3" applyNumberFormat="1" applyFont="1" applyFill="1" applyBorder="1" applyAlignment="1">
      <alignment horizontal="center"/>
    </xf>
    <xf numFmtId="14" fontId="7" fillId="6" borderId="27" xfId="3" applyNumberFormat="1" applyFont="1" applyFill="1" applyBorder="1" applyAlignment="1">
      <alignment horizontal="center"/>
    </xf>
    <xf numFmtId="14" fontId="7" fillId="4" borderId="27" xfId="3" applyNumberFormat="1" applyFont="1" applyFill="1" applyBorder="1" applyAlignment="1">
      <alignment horizontal="center"/>
    </xf>
    <xf numFmtId="14" fontId="7" fillId="5" borderId="27" xfId="3" applyNumberFormat="1" applyFont="1" applyFill="1" applyBorder="1" applyAlignment="1">
      <alignment horizontal="center"/>
    </xf>
    <xf numFmtId="14" fontId="7" fillId="7" borderId="27" xfId="3" applyNumberFormat="1" applyFont="1" applyFill="1" applyBorder="1" applyAlignment="1">
      <alignment horizontal="center"/>
    </xf>
    <xf numFmtId="14" fontId="7" fillId="7" borderId="29" xfId="3" applyNumberFormat="1" applyFont="1" applyFill="1" applyBorder="1" applyAlignment="1">
      <alignment horizontal="center"/>
    </xf>
    <xf numFmtId="0" fontId="13" fillId="4" borderId="24" xfId="3" applyFont="1" applyFill="1" applyBorder="1" applyAlignment="1" applyProtection="1">
      <alignment horizontal="center"/>
    </xf>
    <xf numFmtId="0" fontId="13" fillId="0" borderId="24" xfId="3" applyFont="1" applyFill="1" applyBorder="1" applyAlignment="1" applyProtection="1">
      <alignment horizontal="center"/>
    </xf>
    <xf numFmtId="0" fontId="13" fillId="6" borderId="24" xfId="3" applyFont="1" applyFill="1" applyBorder="1" applyAlignment="1" applyProtection="1">
      <alignment horizontal="center"/>
    </xf>
    <xf numFmtId="0" fontId="13" fillId="5" borderId="24" xfId="3" applyFont="1" applyFill="1" applyBorder="1" applyAlignment="1" applyProtection="1">
      <alignment horizontal="center"/>
    </xf>
    <xf numFmtId="0" fontId="13" fillId="7" borderId="24" xfId="3" applyFont="1" applyFill="1" applyBorder="1" applyAlignment="1" applyProtection="1">
      <alignment horizontal="center"/>
    </xf>
    <xf numFmtId="0" fontId="13" fillId="7" borderId="26" xfId="3" applyFont="1" applyFill="1" applyBorder="1" applyAlignment="1" applyProtection="1">
      <alignment horizontal="center"/>
    </xf>
    <xf numFmtId="0" fontId="13" fillId="0" borderId="14" xfId="3" applyFont="1" applyFill="1" applyBorder="1" applyAlignment="1">
      <alignment horizontal="center"/>
    </xf>
    <xf numFmtId="0" fontId="13" fillId="0" borderId="13" xfId="3" applyFont="1" applyFill="1" applyBorder="1" applyAlignment="1">
      <alignment horizontal="center"/>
    </xf>
    <xf numFmtId="0" fontId="13" fillId="4" borderId="13" xfId="3" applyFont="1" applyFill="1" applyBorder="1" applyAlignment="1">
      <alignment horizontal="center"/>
    </xf>
    <xf numFmtId="0" fontId="7" fillId="4" borderId="13" xfId="3" applyFont="1" applyFill="1" applyBorder="1" applyAlignment="1">
      <alignment horizontal="center"/>
    </xf>
    <xf numFmtId="0" fontId="13" fillId="4" borderId="30" xfId="3" applyFont="1" applyFill="1" applyBorder="1" applyAlignment="1">
      <alignment horizontal="center"/>
    </xf>
    <xf numFmtId="0" fontId="13" fillId="0" borderId="30" xfId="3" applyFont="1" applyFill="1" applyBorder="1" applyAlignment="1">
      <alignment horizontal="center"/>
    </xf>
    <xf numFmtId="0" fontId="7" fillId="0" borderId="30" xfId="3" applyFont="1" applyFill="1" applyBorder="1" applyAlignment="1">
      <alignment horizontal="center"/>
    </xf>
    <xf numFmtId="0" fontId="7" fillId="6" borderId="30" xfId="3" applyFont="1" applyFill="1" applyBorder="1" applyAlignment="1">
      <alignment horizontal="center"/>
    </xf>
    <xf numFmtId="0" fontId="7" fillId="4" borderId="30" xfId="3" applyFont="1" applyFill="1" applyBorder="1" applyAlignment="1">
      <alignment horizontal="center"/>
    </xf>
    <xf numFmtId="0" fontId="7" fillId="5" borderId="30" xfId="3" applyFont="1" applyFill="1" applyBorder="1" applyAlignment="1">
      <alignment horizontal="center"/>
    </xf>
    <xf numFmtId="0" fontId="7" fillId="7" borderId="30" xfId="3" applyFont="1" applyFill="1" applyBorder="1" applyAlignment="1">
      <alignment horizontal="center"/>
    </xf>
    <xf numFmtId="0" fontId="7" fillId="7" borderId="31" xfId="3" applyFont="1" applyFill="1" applyBorder="1" applyAlignment="1">
      <alignment horizontal="center"/>
    </xf>
    <xf numFmtId="0" fontId="11" fillId="2" borderId="22" xfId="3" applyFont="1" applyFill="1" applyBorder="1" applyAlignment="1" applyProtection="1">
      <alignment horizontal="center" vertical="center"/>
      <protection locked="0"/>
    </xf>
    <xf numFmtId="0" fontId="13" fillId="4" borderId="16" xfId="3" applyFont="1" applyFill="1" applyBorder="1" applyAlignment="1">
      <alignment horizontal="center"/>
    </xf>
    <xf numFmtId="0" fontId="13" fillId="4" borderId="32" xfId="3" applyFont="1" applyFill="1" applyBorder="1" applyAlignment="1">
      <alignment horizontal="center"/>
    </xf>
    <xf numFmtId="0" fontId="13" fillId="4" borderId="33" xfId="3" applyFont="1" applyFill="1" applyBorder="1" applyAlignment="1">
      <alignment horizontal="center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13" fillId="4" borderId="17" xfId="3" applyFont="1" applyFill="1" applyBorder="1" applyAlignment="1">
      <alignment horizontal="center"/>
    </xf>
    <xf numFmtId="0" fontId="3" fillId="2" borderId="34" xfId="3" applyFont="1" applyFill="1" applyBorder="1" applyAlignment="1" applyProtection="1">
      <alignment horizontal="center" vertical="center" wrapText="1"/>
      <protection locked="0"/>
    </xf>
    <xf numFmtId="0" fontId="3" fillId="2" borderId="35" xfId="3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0" fillId="2" borderId="21" xfId="3" applyFont="1" applyFill="1" applyBorder="1" applyAlignment="1" applyProtection="1">
      <alignment horizontal="center" vertical="center" wrapText="1"/>
      <protection locked="0"/>
    </xf>
    <xf numFmtId="0" fontId="1" fillId="2" borderId="22" xfId="3" applyFont="1" applyFill="1" applyBorder="1" applyAlignment="1" applyProtection="1">
      <alignment horizontal="center" vertical="center" wrapText="1"/>
      <protection locked="0"/>
    </xf>
    <xf numFmtId="0" fontId="3" fillId="2" borderId="21" xfId="3" applyFont="1" applyFill="1" applyBorder="1" applyAlignment="1" applyProtection="1">
      <alignment horizontal="center" vertical="center"/>
      <protection locked="0"/>
    </xf>
    <xf numFmtId="0" fontId="7" fillId="2" borderId="22" xfId="3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3" fillId="2" borderId="11" xfId="3" applyFont="1" applyFill="1" applyBorder="1" applyAlignment="1" applyProtection="1">
      <alignment horizontal="center" vertical="center"/>
      <protection locked="0"/>
    </xf>
    <xf numFmtId="0" fontId="3" fillId="2" borderId="12" xfId="3" applyFont="1" applyFill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 applyProtection="1">
      <alignment horizontal="center" vertical="center"/>
      <protection locked="0"/>
    </xf>
    <xf numFmtId="0" fontId="3" fillId="2" borderId="21" xfId="3" applyFont="1" applyFill="1" applyBorder="1" applyAlignment="1" applyProtection="1">
      <alignment horizontal="center" vertical="center" wrapText="1"/>
      <protection locked="0"/>
    </xf>
    <xf numFmtId="0" fontId="3" fillId="2" borderId="11" xfId="3" applyFont="1" applyFill="1" applyBorder="1" applyAlignment="1" applyProtection="1">
      <alignment horizontal="center" vertical="center" wrapText="1"/>
      <protection locked="0"/>
    </xf>
    <xf numFmtId="0" fontId="3" fillId="2" borderId="22" xfId="3" applyFont="1" applyFill="1" applyBorder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Prozent" xfId="1" builtinId="5"/>
    <cellStyle name="Standard" xfId="0" builtinId="0"/>
    <cellStyle name="Standard 2" xfId="4"/>
    <cellStyle name="Standard_Ergebnisse-2005-WWW" xfId="2"/>
    <cellStyle name="Standard_Siegerklasse" xfId="3"/>
  </cellStyles>
  <dxfs count="0"/>
  <tableStyles count="0" defaultTableStyle="TableStyleMedium2" defaultPivotStyle="PivotStyleLight16"/>
  <colors>
    <mruColors>
      <color rgb="FFFFCC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view="pageBreakPreview" zoomScale="90" zoomScaleNormal="86" workbookViewId="0">
      <pane ySplit="6" topLeftCell="A7" activePane="bottomLeft" state="frozen"/>
      <selection activeCell="G17" sqref="G17"/>
      <selection pane="bottomLeft" activeCell="E7" sqref="E7"/>
    </sheetView>
  </sheetViews>
  <sheetFormatPr baseColWidth="10" defaultColWidth="14.85546875" defaultRowHeight="19.5" customHeight="1" x14ac:dyDescent="0.2"/>
  <cols>
    <col min="1" max="1" width="3.7109375" style="9" customWidth="1"/>
    <col min="2" max="2" width="3.5703125" style="9" customWidth="1"/>
    <col min="3" max="3" width="11.5703125" style="9" bestFit="1" customWidth="1"/>
    <col min="4" max="4" width="10.5703125" style="9" bestFit="1" customWidth="1"/>
    <col min="5" max="5" width="40.5703125" style="9" bestFit="1" customWidth="1"/>
    <col min="6" max="6" width="7.85546875" style="106" bestFit="1" customWidth="1"/>
    <col min="7" max="7" width="12.5703125" style="106" customWidth="1"/>
    <col min="8" max="9" width="6" style="9" customWidth="1"/>
    <col min="10" max="11" width="11.28515625" style="9" customWidth="1"/>
    <col min="12" max="15" width="6.140625" style="9" customWidth="1"/>
    <col min="16" max="16" width="9.42578125" style="9" customWidth="1"/>
    <col min="17" max="17" width="5.42578125" style="9" bestFit="1" customWidth="1"/>
    <col min="18" max="18" width="9.140625" style="9" bestFit="1" customWidth="1"/>
    <col min="19" max="19" width="13.5703125" style="9" bestFit="1" customWidth="1"/>
    <col min="20" max="20" width="6.28515625" style="9" customWidth="1"/>
    <col min="21" max="16384" width="14.85546875" style="9"/>
  </cols>
  <sheetData>
    <row r="1" spans="1:36" ht="24" customHeight="1" x14ac:dyDescent="0.2">
      <c r="A1" s="1" t="s">
        <v>126</v>
      </c>
      <c r="B1" s="2"/>
      <c r="C1" s="3"/>
      <c r="D1" s="3"/>
      <c r="E1" s="3"/>
      <c r="F1" s="100"/>
      <c r="G1" s="100"/>
      <c r="H1" s="4"/>
      <c r="I1" s="4"/>
      <c r="J1" s="4"/>
      <c r="K1" s="4"/>
      <c r="L1" s="4"/>
      <c r="M1" s="4"/>
      <c r="N1" s="4"/>
      <c r="O1" s="4"/>
      <c r="P1" s="5"/>
      <c r="Q1" s="6"/>
      <c r="R1" s="6"/>
      <c r="S1" s="6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ht="24" customHeight="1" x14ac:dyDescent="0.2">
      <c r="A2" s="10" t="s">
        <v>80</v>
      </c>
      <c r="B2" s="11"/>
      <c r="C2" s="12"/>
      <c r="D2" s="12"/>
      <c r="E2" s="44"/>
      <c r="F2" s="114"/>
      <c r="G2" s="114"/>
      <c r="H2" s="165" t="s">
        <v>79</v>
      </c>
      <c r="I2" s="165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3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24" customHeight="1" thickBot="1" x14ac:dyDescent="0.25">
      <c r="A3" s="14" t="s">
        <v>38</v>
      </c>
      <c r="B3" s="11"/>
      <c r="C3" s="12"/>
      <c r="D3" s="12"/>
      <c r="E3" s="15"/>
      <c r="F3" s="102"/>
      <c r="G3" s="102"/>
      <c r="H3" s="16"/>
      <c r="I3" s="16"/>
      <c r="J3" s="16"/>
      <c r="K3" s="16"/>
      <c r="L3" s="16"/>
      <c r="M3" s="16"/>
      <c r="N3" s="16"/>
      <c r="O3" s="16"/>
      <c r="P3" s="17"/>
      <c r="Q3" s="18"/>
      <c r="R3" s="18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36" ht="19.5" customHeight="1" thickBot="1" x14ac:dyDescent="0.25">
      <c r="A4" s="163" t="s">
        <v>3</v>
      </c>
      <c r="B4" s="167"/>
      <c r="C4" s="167"/>
      <c r="D4" s="167"/>
      <c r="E4" s="167"/>
      <c r="F4" s="65"/>
      <c r="G4" s="65"/>
      <c r="H4" s="168" t="s">
        <v>4</v>
      </c>
      <c r="I4" s="168"/>
      <c r="J4" s="168"/>
      <c r="K4" s="168"/>
      <c r="L4" s="168"/>
      <c r="M4" s="168"/>
      <c r="N4" s="168"/>
      <c r="O4" s="168"/>
      <c r="P4" s="169"/>
      <c r="Q4" s="169"/>
      <c r="R4" s="169"/>
      <c r="S4" s="169"/>
      <c r="T4" s="169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6" ht="42" customHeight="1" thickBot="1" x14ac:dyDescent="0.25">
      <c r="A5" s="64"/>
      <c r="B5" s="65"/>
      <c r="C5" s="65"/>
      <c r="D5" s="65"/>
      <c r="E5" s="65"/>
      <c r="F5" s="65"/>
      <c r="G5" s="65"/>
      <c r="H5" s="170" t="s">
        <v>74</v>
      </c>
      <c r="I5" s="171"/>
      <c r="J5" s="67" t="s">
        <v>75</v>
      </c>
      <c r="K5" s="67" t="s">
        <v>76</v>
      </c>
      <c r="L5" s="170" t="s">
        <v>77</v>
      </c>
      <c r="M5" s="171"/>
      <c r="N5" s="170" t="s">
        <v>78</v>
      </c>
      <c r="O5" s="171"/>
      <c r="P5" s="163" t="s">
        <v>37</v>
      </c>
      <c r="Q5" s="167"/>
      <c r="R5" s="167"/>
      <c r="S5" s="167"/>
      <c r="T5" s="172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6" ht="26.25" thickBot="1" x14ac:dyDescent="0.25">
      <c r="A6" s="161" t="s">
        <v>5</v>
      </c>
      <c r="B6" s="162"/>
      <c r="C6" s="163" t="s">
        <v>6</v>
      </c>
      <c r="D6" s="164"/>
      <c r="E6" s="66" t="s">
        <v>7</v>
      </c>
      <c r="F6" s="66" t="s">
        <v>217</v>
      </c>
      <c r="G6" s="66" t="s">
        <v>214</v>
      </c>
      <c r="H6" s="153">
        <v>1</v>
      </c>
      <c r="I6" s="76">
        <v>2</v>
      </c>
      <c r="J6" s="23">
        <v>1</v>
      </c>
      <c r="K6" s="23">
        <v>1</v>
      </c>
      <c r="L6" s="153">
        <v>1</v>
      </c>
      <c r="M6" s="76">
        <v>2</v>
      </c>
      <c r="N6" s="153">
        <v>1</v>
      </c>
      <c r="O6" s="76">
        <v>2</v>
      </c>
      <c r="P6" s="147" t="s">
        <v>8</v>
      </c>
      <c r="Q6" s="66" t="s">
        <v>9</v>
      </c>
      <c r="R6" s="23" t="s">
        <v>10</v>
      </c>
      <c r="S6" s="66" t="s">
        <v>11</v>
      </c>
      <c r="T6" s="66" t="s">
        <v>12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6" s="25" customFormat="1" ht="19.5" customHeight="1" x14ac:dyDescent="0.25">
      <c r="A7" s="97" t="s">
        <v>19</v>
      </c>
      <c r="B7" s="27">
        <v>22</v>
      </c>
      <c r="C7" s="28" t="s">
        <v>165</v>
      </c>
      <c r="D7" s="28" t="s">
        <v>166</v>
      </c>
      <c r="E7" s="28" t="s">
        <v>167</v>
      </c>
      <c r="F7" s="105" t="s">
        <v>219</v>
      </c>
      <c r="G7" s="121">
        <v>41710</v>
      </c>
      <c r="H7" s="148">
        <v>10</v>
      </c>
      <c r="I7" s="149">
        <v>8</v>
      </c>
      <c r="J7" s="150">
        <v>16</v>
      </c>
      <c r="K7" s="150">
        <v>20</v>
      </c>
      <c r="L7" s="148">
        <v>7</v>
      </c>
      <c r="M7" s="149">
        <v>10</v>
      </c>
      <c r="N7" s="148">
        <v>10</v>
      </c>
      <c r="O7" s="149">
        <v>9</v>
      </c>
      <c r="P7" s="129">
        <f t="shared" ref="P7:P26" si="0">SUM(H7:O7)</f>
        <v>90</v>
      </c>
      <c r="Q7" s="53">
        <f t="shared" ref="Q7:Q26" si="1">COUNTIF(H7:O7,0)</f>
        <v>0</v>
      </c>
      <c r="R7" s="55">
        <f>ROUND(P7/100,2)</f>
        <v>0.9</v>
      </c>
      <c r="S7" s="29" t="str">
        <f t="shared" ref="S7:S26" si="2">IF(ISNUMBER(H7),IF(Q7&gt;0,"n.B",IF(R7&lt;51%,"n.B.",IF(R7&lt;65%,"bestanden",IF(R7&lt;81%,"gut",IF(R7&lt;91%,"sehr gut","vorzüglich"))))),"")</f>
        <v>sehr gut</v>
      </c>
      <c r="T7" s="58">
        <f>IF(ISNUMBER(H7),IF(Q7&gt;0,"",RANK(P7,$P$7:$P$19)),"")</f>
        <v>1</v>
      </c>
    </row>
    <row r="8" spans="1:36" s="25" customFormat="1" ht="19.5" customHeight="1" x14ac:dyDescent="0.25">
      <c r="A8" s="98" t="s">
        <v>19</v>
      </c>
      <c r="B8" s="41">
        <v>10</v>
      </c>
      <c r="C8" s="42" t="s">
        <v>72</v>
      </c>
      <c r="D8" s="42" t="s">
        <v>168</v>
      </c>
      <c r="E8" s="42" t="s">
        <v>169</v>
      </c>
      <c r="F8" s="104" t="s">
        <v>221</v>
      </c>
      <c r="G8" s="122">
        <v>41762</v>
      </c>
      <c r="H8" s="135">
        <v>10</v>
      </c>
      <c r="I8" s="136">
        <v>9</v>
      </c>
      <c r="J8" s="140">
        <v>19</v>
      </c>
      <c r="K8" s="140">
        <v>20</v>
      </c>
      <c r="L8" s="135">
        <v>8</v>
      </c>
      <c r="M8" s="136">
        <v>6</v>
      </c>
      <c r="N8" s="135">
        <v>9</v>
      </c>
      <c r="O8" s="136">
        <v>7</v>
      </c>
      <c r="P8" s="130">
        <f t="shared" si="0"/>
        <v>88</v>
      </c>
      <c r="Q8" s="38">
        <f t="shared" si="1"/>
        <v>0</v>
      </c>
      <c r="R8" s="56">
        <f>ROUND(P8/100,2)</f>
        <v>0.88</v>
      </c>
      <c r="S8" s="43" t="str">
        <f t="shared" si="2"/>
        <v>sehr gut</v>
      </c>
      <c r="T8" s="59">
        <f>IF(ISNUMBER(H8),IF(Q8&gt;0,"",RANK(P8,$P$7:$P$19)),"")</f>
        <v>2</v>
      </c>
    </row>
    <row r="9" spans="1:36" s="25" customFormat="1" ht="19.5" customHeight="1" x14ac:dyDescent="0.25">
      <c r="A9" s="97" t="s">
        <v>19</v>
      </c>
      <c r="B9" s="27">
        <v>12</v>
      </c>
      <c r="C9" s="28" t="s">
        <v>170</v>
      </c>
      <c r="D9" s="28" t="s">
        <v>71</v>
      </c>
      <c r="E9" s="28" t="s">
        <v>171</v>
      </c>
      <c r="F9" s="105" t="s">
        <v>218</v>
      </c>
      <c r="G9" s="121">
        <v>41751</v>
      </c>
      <c r="H9" s="26">
        <v>10</v>
      </c>
      <c r="I9" s="137">
        <v>10</v>
      </c>
      <c r="J9" s="139">
        <v>20</v>
      </c>
      <c r="K9" s="139">
        <v>18</v>
      </c>
      <c r="L9" s="26">
        <v>7</v>
      </c>
      <c r="M9" s="137">
        <v>8</v>
      </c>
      <c r="N9" s="26">
        <v>8</v>
      </c>
      <c r="O9" s="137">
        <v>5</v>
      </c>
      <c r="P9" s="129">
        <f t="shared" si="0"/>
        <v>86</v>
      </c>
      <c r="Q9" s="53">
        <f t="shared" si="1"/>
        <v>0</v>
      </c>
      <c r="R9" s="55">
        <f t="shared" ref="R9:R26" si="3">ROUND(P9/100,2)</f>
        <v>0.86</v>
      </c>
      <c r="S9" s="29" t="str">
        <f t="shared" si="2"/>
        <v>sehr gut</v>
      </c>
      <c r="T9" s="58">
        <f>IF(ISNUMBER(H9),IF(Q9&gt;0,"",RANK(P9,$P$7:$P$19)),"")</f>
        <v>3</v>
      </c>
    </row>
    <row r="10" spans="1:36" s="34" customFormat="1" ht="19.5" customHeight="1" x14ac:dyDescent="0.2">
      <c r="A10" s="72" t="s">
        <v>19</v>
      </c>
      <c r="B10" s="36">
        <v>8</v>
      </c>
      <c r="C10" s="68" t="s">
        <v>172</v>
      </c>
      <c r="D10" s="68" t="s">
        <v>30</v>
      </c>
      <c r="E10" s="37" t="s">
        <v>173</v>
      </c>
      <c r="F10" s="116" t="s">
        <v>220</v>
      </c>
      <c r="G10" s="123">
        <v>42086</v>
      </c>
      <c r="H10" s="35">
        <v>8</v>
      </c>
      <c r="I10" s="39">
        <v>9</v>
      </c>
      <c r="J10" s="141">
        <v>15</v>
      </c>
      <c r="K10" s="141">
        <v>20</v>
      </c>
      <c r="L10" s="35">
        <v>9</v>
      </c>
      <c r="M10" s="39">
        <v>7</v>
      </c>
      <c r="N10" s="35">
        <v>9</v>
      </c>
      <c r="O10" s="39">
        <v>4</v>
      </c>
      <c r="P10" s="130">
        <f t="shared" si="0"/>
        <v>81</v>
      </c>
      <c r="Q10" s="38">
        <f t="shared" si="1"/>
        <v>0</v>
      </c>
      <c r="R10" s="56">
        <f t="shared" si="3"/>
        <v>0.81</v>
      </c>
      <c r="S10" s="38" t="str">
        <f t="shared" si="2"/>
        <v>sehr gut</v>
      </c>
      <c r="T10" s="39">
        <f t="shared" ref="T10:T17" si="4">IF(ISNUMBER(H10),IF(Q10&gt;0,"",RANK(P10,$P$7:$P$19)),"")</f>
        <v>4</v>
      </c>
    </row>
    <row r="11" spans="1:36" s="34" customFormat="1" ht="19.5" customHeight="1" x14ac:dyDescent="0.2">
      <c r="A11" s="73" t="s">
        <v>19</v>
      </c>
      <c r="B11" s="51">
        <v>16</v>
      </c>
      <c r="C11" s="69" t="s">
        <v>174</v>
      </c>
      <c r="D11" s="69" t="s">
        <v>175</v>
      </c>
      <c r="E11" s="69" t="s">
        <v>215</v>
      </c>
      <c r="F11" s="115" t="s">
        <v>216</v>
      </c>
      <c r="G11" s="124">
        <v>41408</v>
      </c>
      <c r="H11" s="50">
        <v>8</v>
      </c>
      <c r="I11" s="54">
        <v>7</v>
      </c>
      <c r="J11" s="142">
        <v>18</v>
      </c>
      <c r="K11" s="142">
        <v>20</v>
      </c>
      <c r="L11" s="50">
        <v>6</v>
      </c>
      <c r="M11" s="54">
        <v>9</v>
      </c>
      <c r="N11" s="50">
        <v>9</v>
      </c>
      <c r="O11" s="54">
        <v>4</v>
      </c>
      <c r="P11" s="129">
        <f t="shared" si="0"/>
        <v>81</v>
      </c>
      <c r="Q11" s="53">
        <f t="shared" si="1"/>
        <v>0</v>
      </c>
      <c r="R11" s="55">
        <f t="shared" si="3"/>
        <v>0.81</v>
      </c>
      <c r="S11" s="53" t="str">
        <f t="shared" si="2"/>
        <v>sehr gut</v>
      </c>
      <c r="T11" s="54">
        <f t="shared" si="4"/>
        <v>4</v>
      </c>
    </row>
    <row r="12" spans="1:36" s="34" customFormat="1" ht="19.5" customHeight="1" x14ac:dyDescent="0.2">
      <c r="A12" s="72" t="s">
        <v>19</v>
      </c>
      <c r="B12" s="36">
        <v>1</v>
      </c>
      <c r="C12" s="68" t="s">
        <v>176</v>
      </c>
      <c r="D12" s="68" t="s">
        <v>177</v>
      </c>
      <c r="E12" s="37" t="s">
        <v>178</v>
      </c>
      <c r="F12" s="116" t="s">
        <v>218</v>
      </c>
      <c r="G12" s="123">
        <v>41857</v>
      </c>
      <c r="H12" s="35">
        <v>10</v>
      </c>
      <c r="I12" s="39">
        <v>10</v>
      </c>
      <c r="J12" s="141">
        <v>12</v>
      </c>
      <c r="K12" s="141">
        <v>18</v>
      </c>
      <c r="L12" s="35">
        <v>2</v>
      </c>
      <c r="M12" s="39">
        <v>8</v>
      </c>
      <c r="N12" s="35">
        <v>10</v>
      </c>
      <c r="O12" s="39">
        <v>9</v>
      </c>
      <c r="P12" s="130">
        <f t="shared" si="0"/>
        <v>79</v>
      </c>
      <c r="Q12" s="38">
        <f t="shared" si="1"/>
        <v>0</v>
      </c>
      <c r="R12" s="56">
        <f t="shared" si="3"/>
        <v>0.79</v>
      </c>
      <c r="S12" s="38" t="str">
        <f t="shared" si="2"/>
        <v>gut</v>
      </c>
      <c r="T12" s="39">
        <f t="shared" si="4"/>
        <v>6</v>
      </c>
    </row>
    <row r="13" spans="1:36" s="34" customFormat="1" ht="19.5" customHeight="1" x14ac:dyDescent="0.2">
      <c r="A13" s="73" t="s">
        <v>19</v>
      </c>
      <c r="B13" s="31">
        <v>19</v>
      </c>
      <c r="C13" s="70" t="s">
        <v>179</v>
      </c>
      <c r="D13" s="70" t="s">
        <v>180</v>
      </c>
      <c r="E13" s="32" t="s">
        <v>181</v>
      </c>
      <c r="F13" s="117" t="s">
        <v>218</v>
      </c>
      <c r="G13" s="125">
        <v>42427</v>
      </c>
      <c r="H13" s="30">
        <v>10</v>
      </c>
      <c r="I13" s="138">
        <v>10</v>
      </c>
      <c r="J13" s="143">
        <v>16</v>
      </c>
      <c r="K13" s="143">
        <v>16</v>
      </c>
      <c r="L13" s="30">
        <v>6</v>
      </c>
      <c r="M13" s="138">
        <v>10</v>
      </c>
      <c r="N13" s="30">
        <v>8</v>
      </c>
      <c r="O13" s="138">
        <v>3</v>
      </c>
      <c r="P13" s="129">
        <f t="shared" si="0"/>
        <v>79</v>
      </c>
      <c r="Q13" s="53">
        <f t="shared" si="1"/>
        <v>0</v>
      </c>
      <c r="R13" s="55">
        <f t="shared" si="3"/>
        <v>0.79</v>
      </c>
      <c r="S13" s="33" t="str">
        <f t="shared" si="2"/>
        <v>gut</v>
      </c>
      <c r="T13" s="54">
        <f t="shared" si="4"/>
        <v>6</v>
      </c>
    </row>
    <row r="14" spans="1:36" s="34" customFormat="1" ht="19.5" customHeight="1" x14ac:dyDescent="0.2">
      <c r="A14" s="72" t="s">
        <v>19</v>
      </c>
      <c r="B14" s="36">
        <v>7</v>
      </c>
      <c r="C14" s="68" t="s">
        <v>99</v>
      </c>
      <c r="D14" s="68" t="s">
        <v>100</v>
      </c>
      <c r="E14" s="37" t="s">
        <v>182</v>
      </c>
      <c r="F14" s="116" t="s">
        <v>218</v>
      </c>
      <c r="G14" s="123">
        <v>42434</v>
      </c>
      <c r="H14" s="35">
        <v>10</v>
      </c>
      <c r="I14" s="39">
        <v>10</v>
      </c>
      <c r="J14" s="141">
        <v>12</v>
      </c>
      <c r="K14" s="141">
        <v>14</v>
      </c>
      <c r="L14" s="35">
        <v>5</v>
      </c>
      <c r="M14" s="39">
        <v>8</v>
      </c>
      <c r="N14" s="35">
        <v>10</v>
      </c>
      <c r="O14" s="39">
        <v>10</v>
      </c>
      <c r="P14" s="130">
        <f t="shared" si="0"/>
        <v>79</v>
      </c>
      <c r="Q14" s="38">
        <f t="shared" si="1"/>
        <v>0</v>
      </c>
      <c r="R14" s="56">
        <f t="shared" si="3"/>
        <v>0.79</v>
      </c>
      <c r="S14" s="38" t="str">
        <f t="shared" si="2"/>
        <v>gut</v>
      </c>
      <c r="T14" s="39">
        <f t="shared" si="4"/>
        <v>6</v>
      </c>
    </row>
    <row r="15" spans="1:36" s="34" customFormat="1" ht="19.5" customHeight="1" x14ac:dyDescent="0.2">
      <c r="A15" s="73" t="s">
        <v>19</v>
      </c>
      <c r="B15" s="31">
        <v>17</v>
      </c>
      <c r="C15" s="70" t="s">
        <v>73</v>
      </c>
      <c r="D15" s="70" t="s">
        <v>69</v>
      </c>
      <c r="E15" s="32" t="s">
        <v>66</v>
      </c>
      <c r="F15" s="117" t="s">
        <v>221</v>
      </c>
      <c r="G15" s="125">
        <v>41680</v>
      </c>
      <c r="H15" s="30">
        <v>10</v>
      </c>
      <c r="I15" s="138">
        <v>8</v>
      </c>
      <c r="J15" s="143">
        <v>16</v>
      </c>
      <c r="K15" s="143">
        <v>17</v>
      </c>
      <c r="L15" s="30">
        <v>6</v>
      </c>
      <c r="M15" s="138">
        <v>10</v>
      </c>
      <c r="N15" s="30">
        <v>5</v>
      </c>
      <c r="O15" s="138">
        <v>4</v>
      </c>
      <c r="P15" s="129">
        <f t="shared" si="0"/>
        <v>76</v>
      </c>
      <c r="Q15" s="53">
        <f t="shared" si="1"/>
        <v>0</v>
      </c>
      <c r="R15" s="55">
        <f t="shared" si="3"/>
        <v>0.76</v>
      </c>
      <c r="S15" s="33" t="str">
        <f t="shared" si="2"/>
        <v>gut</v>
      </c>
      <c r="T15" s="54">
        <f t="shared" si="4"/>
        <v>9</v>
      </c>
    </row>
    <row r="16" spans="1:36" s="34" customFormat="1" ht="19.5" customHeight="1" x14ac:dyDescent="0.2">
      <c r="A16" s="72" t="s">
        <v>19</v>
      </c>
      <c r="B16" s="36">
        <v>21</v>
      </c>
      <c r="C16" s="68" t="s">
        <v>183</v>
      </c>
      <c r="D16" s="68" t="s">
        <v>61</v>
      </c>
      <c r="E16" s="37" t="s">
        <v>184</v>
      </c>
      <c r="F16" s="116" t="s">
        <v>219</v>
      </c>
      <c r="G16" s="123">
        <v>41877</v>
      </c>
      <c r="H16" s="35">
        <v>10</v>
      </c>
      <c r="I16" s="39">
        <v>9</v>
      </c>
      <c r="J16" s="141">
        <v>17</v>
      </c>
      <c r="K16" s="141">
        <v>10</v>
      </c>
      <c r="L16" s="35">
        <v>2</v>
      </c>
      <c r="M16" s="39">
        <v>10</v>
      </c>
      <c r="N16" s="35">
        <v>9</v>
      </c>
      <c r="O16" s="39">
        <v>9</v>
      </c>
      <c r="P16" s="130">
        <f t="shared" si="0"/>
        <v>76</v>
      </c>
      <c r="Q16" s="38">
        <f t="shared" si="1"/>
        <v>0</v>
      </c>
      <c r="R16" s="56">
        <f t="shared" si="3"/>
        <v>0.76</v>
      </c>
      <c r="S16" s="38" t="str">
        <f t="shared" si="2"/>
        <v>gut</v>
      </c>
      <c r="T16" s="39">
        <f t="shared" si="4"/>
        <v>9</v>
      </c>
    </row>
    <row r="17" spans="1:20" s="34" customFormat="1" ht="19.5" customHeight="1" x14ac:dyDescent="0.2">
      <c r="A17" s="73" t="s">
        <v>19</v>
      </c>
      <c r="B17" s="51">
        <v>9</v>
      </c>
      <c r="C17" s="69" t="s">
        <v>185</v>
      </c>
      <c r="D17" s="69" t="s">
        <v>186</v>
      </c>
      <c r="E17" s="52" t="s">
        <v>187</v>
      </c>
      <c r="F17" s="115" t="s">
        <v>216</v>
      </c>
      <c r="G17" s="124">
        <v>42146</v>
      </c>
      <c r="H17" s="50">
        <v>9</v>
      </c>
      <c r="I17" s="54">
        <v>10</v>
      </c>
      <c r="J17" s="142">
        <v>14</v>
      </c>
      <c r="K17" s="142">
        <v>10</v>
      </c>
      <c r="L17" s="50">
        <v>9</v>
      </c>
      <c r="M17" s="54">
        <v>10</v>
      </c>
      <c r="N17" s="50">
        <v>4</v>
      </c>
      <c r="O17" s="54">
        <v>8</v>
      </c>
      <c r="P17" s="129">
        <f t="shared" si="0"/>
        <v>74</v>
      </c>
      <c r="Q17" s="53">
        <f t="shared" si="1"/>
        <v>0</v>
      </c>
      <c r="R17" s="55">
        <f t="shared" si="3"/>
        <v>0.74</v>
      </c>
      <c r="S17" s="53" t="str">
        <f t="shared" si="2"/>
        <v>gut</v>
      </c>
      <c r="T17" s="54">
        <f t="shared" si="4"/>
        <v>11</v>
      </c>
    </row>
    <row r="18" spans="1:20" s="34" customFormat="1" ht="19.5" customHeight="1" x14ac:dyDescent="0.2">
      <c r="A18" s="72" t="s">
        <v>19</v>
      </c>
      <c r="B18" s="36">
        <v>3</v>
      </c>
      <c r="C18" s="68" t="s">
        <v>188</v>
      </c>
      <c r="D18" s="68" t="s">
        <v>189</v>
      </c>
      <c r="E18" s="37" t="s">
        <v>190</v>
      </c>
      <c r="F18" s="116" t="s">
        <v>218</v>
      </c>
      <c r="G18" s="123">
        <v>42151</v>
      </c>
      <c r="H18" s="35">
        <v>5</v>
      </c>
      <c r="I18" s="39">
        <v>8</v>
      </c>
      <c r="J18" s="141">
        <v>18</v>
      </c>
      <c r="K18" s="141">
        <v>10</v>
      </c>
      <c r="L18" s="35">
        <v>7</v>
      </c>
      <c r="M18" s="39">
        <v>7</v>
      </c>
      <c r="N18" s="35">
        <v>10</v>
      </c>
      <c r="O18" s="39">
        <v>7</v>
      </c>
      <c r="P18" s="130">
        <f t="shared" si="0"/>
        <v>72</v>
      </c>
      <c r="Q18" s="38">
        <f t="shared" si="1"/>
        <v>0</v>
      </c>
      <c r="R18" s="56">
        <f t="shared" si="3"/>
        <v>0.72</v>
      </c>
      <c r="S18" s="38" t="str">
        <f t="shared" si="2"/>
        <v>gut</v>
      </c>
      <c r="T18" s="39">
        <f>IF(ISNUMBER(H18),IF(Q18&gt;0,"",RANK(P18,$P$7:$P$19)),"")</f>
        <v>12</v>
      </c>
    </row>
    <row r="19" spans="1:20" s="34" customFormat="1" ht="19.5" customHeight="1" x14ac:dyDescent="0.2">
      <c r="A19" s="73" t="s">
        <v>19</v>
      </c>
      <c r="B19" s="51">
        <v>15</v>
      </c>
      <c r="C19" s="69" t="s">
        <v>191</v>
      </c>
      <c r="D19" s="69" t="s">
        <v>192</v>
      </c>
      <c r="E19" s="52" t="s">
        <v>193</v>
      </c>
      <c r="F19" s="115" t="s">
        <v>218</v>
      </c>
      <c r="G19" s="124">
        <v>39651</v>
      </c>
      <c r="H19" s="50">
        <v>10</v>
      </c>
      <c r="I19" s="54">
        <v>8</v>
      </c>
      <c r="J19" s="142">
        <v>10</v>
      </c>
      <c r="K19" s="142">
        <v>8</v>
      </c>
      <c r="L19" s="50">
        <v>6</v>
      </c>
      <c r="M19" s="54">
        <v>7</v>
      </c>
      <c r="N19" s="50">
        <v>7</v>
      </c>
      <c r="O19" s="54">
        <v>3</v>
      </c>
      <c r="P19" s="131">
        <f t="shared" si="0"/>
        <v>59</v>
      </c>
      <c r="Q19" s="53">
        <f t="shared" si="1"/>
        <v>0</v>
      </c>
      <c r="R19" s="55">
        <f t="shared" si="3"/>
        <v>0.59</v>
      </c>
      <c r="S19" s="53" t="str">
        <f t="shared" si="2"/>
        <v>bestanden</v>
      </c>
      <c r="T19" s="54">
        <f>IF(ISNUMBER(H19),IF(Q19&gt;0,"",RANK(P19,$P$7:$P$19)),"")</f>
        <v>13</v>
      </c>
    </row>
    <row r="20" spans="1:20" s="34" customFormat="1" ht="19.5" customHeight="1" x14ac:dyDescent="0.2">
      <c r="A20" s="74" t="s">
        <v>19</v>
      </c>
      <c r="B20" s="47">
        <v>18</v>
      </c>
      <c r="C20" s="71" t="s">
        <v>194</v>
      </c>
      <c r="D20" s="71" t="s">
        <v>138</v>
      </c>
      <c r="E20" s="48" t="s">
        <v>195</v>
      </c>
      <c r="F20" s="118" t="s">
        <v>216</v>
      </c>
      <c r="G20" s="126">
        <v>41224</v>
      </c>
      <c r="H20" s="46">
        <v>10</v>
      </c>
      <c r="I20" s="49">
        <v>10</v>
      </c>
      <c r="J20" s="144">
        <v>20</v>
      </c>
      <c r="K20" s="144">
        <v>17</v>
      </c>
      <c r="L20" s="46">
        <v>10</v>
      </c>
      <c r="M20" s="49">
        <v>10</v>
      </c>
      <c r="N20" s="46">
        <v>9</v>
      </c>
      <c r="O20" s="49">
        <v>0</v>
      </c>
      <c r="P20" s="132">
        <f t="shared" si="0"/>
        <v>86</v>
      </c>
      <c r="Q20" s="45">
        <f t="shared" si="1"/>
        <v>1</v>
      </c>
      <c r="R20" s="57">
        <f t="shared" si="3"/>
        <v>0.86</v>
      </c>
      <c r="S20" s="45" t="str">
        <f t="shared" si="2"/>
        <v>n.B</v>
      </c>
      <c r="T20" s="49" t="str">
        <f>IF(ISNUMBER(H20),IF(Q20&gt;0,"",RANK(P20,$P$7:$P$21)),"")</f>
        <v/>
      </c>
    </row>
    <row r="21" spans="1:20" s="34" customFormat="1" ht="19.5" customHeight="1" x14ac:dyDescent="0.2">
      <c r="A21" s="74" t="s">
        <v>19</v>
      </c>
      <c r="B21" s="47">
        <v>13</v>
      </c>
      <c r="C21" s="71" t="s">
        <v>196</v>
      </c>
      <c r="D21" s="71" t="s">
        <v>197</v>
      </c>
      <c r="E21" s="48" t="s">
        <v>198</v>
      </c>
      <c r="F21" s="118" t="s">
        <v>222</v>
      </c>
      <c r="G21" s="126">
        <v>41741</v>
      </c>
      <c r="H21" s="46">
        <v>9</v>
      </c>
      <c r="I21" s="49">
        <v>10</v>
      </c>
      <c r="J21" s="144">
        <v>12</v>
      </c>
      <c r="K21" s="144">
        <v>17</v>
      </c>
      <c r="L21" s="46">
        <v>10</v>
      </c>
      <c r="M21" s="49">
        <v>9</v>
      </c>
      <c r="N21" s="46">
        <v>10</v>
      </c>
      <c r="O21" s="49">
        <v>0</v>
      </c>
      <c r="P21" s="132">
        <f t="shared" si="0"/>
        <v>77</v>
      </c>
      <c r="Q21" s="45">
        <f t="shared" si="1"/>
        <v>1</v>
      </c>
      <c r="R21" s="57">
        <f t="shared" si="3"/>
        <v>0.77</v>
      </c>
      <c r="S21" s="45" t="str">
        <f t="shared" si="2"/>
        <v>n.B</v>
      </c>
      <c r="T21" s="49" t="str">
        <f>IF(ISNUMBER(H21),IF(Q21&gt;0,"",RANK(P21,$P$7:$P$21)),"")</f>
        <v/>
      </c>
    </row>
    <row r="22" spans="1:20" s="34" customFormat="1" ht="19.5" customHeight="1" x14ac:dyDescent="0.2">
      <c r="A22" s="74" t="s">
        <v>19</v>
      </c>
      <c r="B22" s="47">
        <v>11</v>
      </c>
      <c r="C22" s="71" t="s">
        <v>199</v>
      </c>
      <c r="D22" s="71" t="s">
        <v>29</v>
      </c>
      <c r="E22" s="48" t="s">
        <v>200</v>
      </c>
      <c r="F22" s="118" t="s">
        <v>216</v>
      </c>
      <c r="G22" s="126">
        <v>41522</v>
      </c>
      <c r="H22" s="46">
        <v>8</v>
      </c>
      <c r="I22" s="49">
        <v>10</v>
      </c>
      <c r="J22" s="144">
        <v>10</v>
      </c>
      <c r="K22" s="144">
        <v>18</v>
      </c>
      <c r="L22" s="46">
        <v>9</v>
      </c>
      <c r="M22" s="49">
        <v>0</v>
      </c>
      <c r="N22" s="46">
        <v>10</v>
      </c>
      <c r="O22" s="49">
        <v>10</v>
      </c>
      <c r="P22" s="132">
        <f t="shared" si="0"/>
        <v>75</v>
      </c>
      <c r="Q22" s="45">
        <f t="shared" si="1"/>
        <v>1</v>
      </c>
      <c r="R22" s="57">
        <f t="shared" si="3"/>
        <v>0.75</v>
      </c>
      <c r="S22" s="45" t="str">
        <f t="shared" si="2"/>
        <v>n.B</v>
      </c>
      <c r="T22" s="49" t="str">
        <f t="shared" ref="T22:T27" si="5">IF(ISNUMBER(H22),IF(Q22&gt;0,"",RANK(P22,$P$7:$P$27)),"")</f>
        <v/>
      </c>
    </row>
    <row r="23" spans="1:20" s="34" customFormat="1" ht="19.5" customHeight="1" x14ac:dyDescent="0.2">
      <c r="A23" s="74" t="s">
        <v>19</v>
      </c>
      <c r="B23" s="47">
        <v>5</v>
      </c>
      <c r="C23" s="71" t="s">
        <v>201</v>
      </c>
      <c r="D23" s="71" t="s">
        <v>202</v>
      </c>
      <c r="E23" s="48" t="s">
        <v>203</v>
      </c>
      <c r="F23" s="118" t="s">
        <v>218</v>
      </c>
      <c r="G23" s="126">
        <v>41610</v>
      </c>
      <c r="H23" s="46">
        <v>10</v>
      </c>
      <c r="I23" s="49">
        <v>9</v>
      </c>
      <c r="J23" s="144">
        <v>18</v>
      </c>
      <c r="K23" s="144">
        <v>0</v>
      </c>
      <c r="L23" s="46">
        <v>10</v>
      </c>
      <c r="M23" s="49">
        <v>9</v>
      </c>
      <c r="N23" s="46">
        <v>9</v>
      </c>
      <c r="O23" s="49">
        <v>9</v>
      </c>
      <c r="P23" s="132">
        <f t="shared" si="0"/>
        <v>74</v>
      </c>
      <c r="Q23" s="45">
        <f t="shared" si="1"/>
        <v>1</v>
      </c>
      <c r="R23" s="57">
        <f t="shared" si="3"/>
        <v>0.74</v>
      </c>
      <c r="S23" s="45" t="str">
        <f t="shared" si="2"/>
        <v>n.B</v>
      </c>
      <c r="T23" s="49" t="str">
        <f t="shared" si="5"/>
        <v/>
      </c>
    </row>
    <row r="24" spans="1:20" s="34" customFormat="1" ht="19.5" customHeight="1" x14ac:dyDescent="0.2">
      <c r="A24" s="74" t="s">
        <v>19</v>
      </c>
      <c r="B24" s="47">
        <v>2</v>
      </c>
      <c r="C24" s="71" t="s">
        <v>204</v>
      </c>
      <c r="D24" s="71" t="s">
        <v>48</v>
      </c>
      <c r="E24" s="48" t="s">
        <v>205</v>
      </c>
      <c r="F24" s="118" t="s">
        <v>222</v>
      </c>
      <c r="G24" s="126">
        <v>42360</v>
      </c>
      <c r="H24" s="46">
        <v>10</v>
      </c>
      <c r="I24" s="49">
        <v>10</v>
      </c>
      <c r="J24" s="144">
        <v>10</v>
      </c>
      <c r="K24" s="144">
        <v>0</v>
      </c>
      <c r="L24" s="46">
        <v>6</v>
      </c>
      <c r="M24" s="49">
        <v>4</v>
      </c>
      <c r="N24" s="46">
        <v>10</v>
      </c>
      <c r="O24" s="49">
        <v>0</v>
      </c>
      <c r="P24" s="132">
        <f t="shared" si="0"/>
        <v>50</v>
      </c>
      <c r="Q24" s="45">
        <f t="shared" si="1"/>
        <v>2</v>
      </c>
      <c r="R24" s="57">
        <f t="shared" si="3"/>
        <v>0.5</v>
      </c>
      <c r="S24" s="45" t="str">
        <f t="shared" si="2"/>
        <v>n.B</v>
      </c>
      <c r="T24" s="49" t="str">
        <f t="shared" si="5"/>
        <v/>
      </c>
    </row>
    <row r="25" spans="1:20" s="34" customFormat="1" ht="19.5" customHeight="1" x14ac:dyDescent="0.2">
      <c r="A25" s="74" t="s">
        <v>19</v>
      </c>
      <c r="B25" s="47">
        <v>20</v>
      </c>
      <c r="C25" s="71" t="s">
        <v>206</v>
      </c>
      <c r="D25" s="71" t="s">
        <v>2</v>
      </c>
      <c r="E25" s="48" t="s">
        <v>207</v>
      </c>
      <c r="F25" s="118" t="s">
        <v>219</v>
      </c>
      <c r="G25" s="126">
        <v>42226</v>
      </c>
      <c r="H25" s="46">
        <v>8</v>
      </c>
      <c r="I25" s="49">
        <v>6</v>
      </c>
      <c r="J25" s="144">
        <v>5</v>
      </c>
      <c r="K25" s="144">
        <v>0</v>
      </c>
      <c r="L25" s="46">
        <v>5</v>
      </c>
      <c r="M25" s="49">
        <v>8</v>
      </c>
      <c r="N25" s="46">
        <v>9</v>
      </c>
      <c r="O25" s="49">
        <v>4</v>
      </c>
      <c r="P25" s="132">
        <f t="shared" si="0"/>
        <v>45</v>
      </c>
      <c r="Q25" s="45">
        <f t="shared" si="1"/>
        <v>1</v>
      </c>
      <c r="R25" s="57">
        <f t="shared" si="3"/>
        <v>0.45</v>
      </c>
      <c r="S25" s="45" t="str">
        <f t="shared" si="2"/>
        <v>n.B</v>
      </c>
      <c r="T25" s="49" t="str">
        <f t="shared" si="5"/>
        <v/>
      </c>
    </row>
    <row r="26" spans="1:20" s="34" customFormat="1" ht="19.5" customHeight="1" x14ac:dyDescent="0.2">
      <c r="A26" s="74" t="s">
        <v>19</v>
      </c>
      <c r="B26" s="47">
        <v>4</v>
      </c>
      <c r="C26" s="71" t="s">
        <v>208</v>
      </c>
      <c r="D26" s="71" t="s">
        <v>209</v>
      </c>
      <c r="E26" s="48" t="s">
        <v>210</v>
      </c>
      <c r="F26" s="118" t="s">
        <v>216</v>
      </c>
      <c r="G26" s="126">
        <v>42184</v>
      </c>
      <c r="H26" s="46">
        <v>10</v>
      </c>
      <c r="I26" s="49">
        <v>10</v>
      </c>
      <c r="J26" s="144">
        <v>4</v>
      </c>
      <c r="K26" s="144">
        <v>0</v>
      </c>
      <c r="L26" s="46">
        <v>5</v>
      </c>
      <c r="M26" s="49">
        <v>7</v>
      </c>
      <c r="N26" s="46">
        <v>0</v>
      </c>
      <c r="O26" s="49">
        <v>5</v>
      </c>
      <c r="P26" s="132">
        <f t="shared" si="0"/>
        <v>41</v>
      </c>
      <c r="Q26" s="45">
        <f t="shared" si="1"/>
        <v>2</v>
      </c>
      <c r="R26" s="57">
        <f t="shared" si="3"/>
        <v>0.41</v>
      </c>
      <c r="S26" s="45" t="str">
        <f t="shared" si="2"/>
        <v>n.B</v>
      </c>
      <c r="T26" s="49" t="str">
        <f t="shared" si="5"/>
        <v/>
      </c>
    </row>
    <row r="27" spans="1:20" s="34" customFormat="1" ht="19.5" customHeight="1" x14ac:dyDescent="0.2">
      <c r="A27" s="85" t="s">
        <v>19</v>
      </c>
      <c r="B27" s="78">
        <v>6</v>
      </c>
      <c r="C27" s="79" t="s">
        <v>172</v>
      </c>
      <c r="D27" s="79" t="s">
        <v>30</v>
      </c>
      <c r="E27" s="80" t="s">
        <v>211</v>
      </c>
      <c r="F27" s="120" t="s">
        <v>220</v>
      </c>
      <c r="G27" s="127">
        <v>41415</v>
      </c>
      <c r="H27" s="86" t="s">
        <v>124</v>
      </c>
      <c r="I27" s="84"/>
      <c r="J27" s="145"/>
      <c r="K27" s="145"/>
      <c r="L27" s="77"/>
      <c r="M27" s="84"/>
      <c r="N27" s="77"/>
      <c r="O27" s="84"/>
      <c r="P27" s="133"/>
      <c r="Q27" s="82"/>
      <c r="R27" s="83"/>
      <c r="S27" s="82"/>
      <c r="T27" s="84" t="str">
        <f t="shared" si="5"/>
        <v/>
      </c>
    </row>
    <row r="28" spans="1:20" s="34" customFormat="1" ht="19.5" customHeight="1" thickBot="1" x14ac:dyDescent="0.25">
      <c r="A28" s="96" t="s">
        <v>19</v>
      </c>
      <c r="B28" s="88">
        <v>14</v>
      </c>
      <c r="C28" s="89" t="s">
        <v>212</v>
      </c>
      <c r="D28" s="89" t="s">
        <v>26</v>
      </c>
      <c r="E28" s="90" t="s">
        <v>213</v>
      </c>
      <c r="F28" s="119" t="s">
        <v>219</v>
      </c>
      <c r="G28" s="128">
        <v>42564</v>
      </c>
      <c r="H28" s="91" t="s">
        <v>124</v>
      </c>
      <c r="I28" s="95"/>
      <c r="J28" s="146"/>
      <c r="K28" s="146"/>
      <c r="L28" s="87"/>
      <c r="M28" s="95"/>
      <c r="N28" s="87"/>
      <c r="O28" s="95"/>
      <c r="P28" s="134"/>
      <c r="Q28" s="93"/>
      <c r="R28" s="94"/>
      <c r="S28" s="93"/>
      <c r="T28" s="95"/>
    </row>
  </sheetData>
  <sheetProtection autoFilter="0"/>
  <mergeCells count="9">
    <mergeCell ref="A6:B6"/>
    <mergeCell ref="C6:D6"/>
    <mergeCell ref="H2:S2"/>
    <mergeCell ref="A4:E4"/>
    <mergeCell ref="H4:T4"/>
    <mergeCell ref="H5:I5"/>
    <mergeCell ref="L5:M5"/>
    <mergeCell ref="N5:O5"/>
    <mergeCell ref="P5:T5"/>
  </mergeCells>
  <printOptions horizontalCentered="1"/>
  <pageMargins left="0.23622047244094491" right="0.23622047244094491" top="0.94488188976377963" bottom="0.39370078740157483" header="0.55118110236220474" footer="0.23622047244094491"/>
  <pageSetup paperSize="9" scale="75" orientation="landscape" r:id="rId1"/>
  <headerFooter alignWithMargins="0">
    <oddHeader>&amp;C&amp;"Arial,Fett Kursiv"&amp;14&amp;A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BreakPreview" zoomScale="90" zoomScaleNormal="86" workbookViewId="0">
      <pane ySplit="6" topLeftCell="A7" activePane="bottomLeft" state="frozen"/>
      <selection activeCell="Q12" sqref="Q12"/>
      <selection pane="bottomLeft" activeCell="E7" sqref="E7"/>
    </sheetView>
  </sheetViews>
  <sheetFormatPr baseColWidth="10" defaultColWidth="14.85546875" defaultRowHeight="19.5" customHeight="1" x14ac:dyDescent="0.2"/>
  <cols>
    <col min="1" max="1" width="3.7109375" style="9" customWidth="1"/>
    <col min="2" max="2" width="3.5703125" style="9" customWidth="1"/>
    <col min="3" max="3" width="17.85546875" style="9" bestFit="1" customWidth="1"/>
    <col min="4" max="4" width="14.5703125" style="9" bestFit="1" customWidth="1"/>
    <col min="5" max="5" width="33" style="9" bestFit="1" customWidth="1"/>
    <col min="6" max="6" width="7.28515625" style="106" customWidth="1"/>
    <col min="7" max="7" width="11.85546875" style="106" customWidth="1"/>
    <col min="8" max="15" width="5.85546875" style="9" customWidth="1"/>
    <col min="16" max="16" width="10.7109375" style="9" customWidth="1"/>
    <col min="17" max="17" width="9.42578125" style="9" customWidth="1"/>
    <col min="18" max="18" width="5.42578125" style="9" bestFit="1" customWidth="1"/>
    <col min="19" max="19" width="9.140625" style="9" bestFit="1" customWidth="1"/>
    <col min="20" max="20" width="13.5703125" style="9" bestFit="1" customWidth="1"/>
    <col min="21" max="21" width="6.28515625" style="9" customWidth="1"/>
    <col min="22" max="16384" width="14.85546875" style="9"/>
  </cols>
  <sheetData>
    <row r="1" spans="1:37" ht="24" customHeight="1" x14ac:dyDescent="0.2">
      <c r="A1" s="1" t="s">
        <v>126</v>
      </c>
      <c r="B1" s="2"/>
      <c r="C1" s="3"/>
      <c r="D1" s="3"/>
      <c r="E1" s="3"/>
      <c r="F1" s="100"/>
      <c r="G1" s="100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6"/>
      <c r="T1" s="6"/>
      <c r="U1" s="7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24" customHeight="1" x14ac:dyDescent="0.2">
      <c r="A2" s="10" t="s">
        <v>80</v>
      </c>
      <c r="B2" s="11"/>
      <c r="C2" s="12"/>
      <c r="D2" s="12"/>
      <c r="E2" s="44"/>
      <c r="F2" s="114"/>
      <c r="G2" s="101"/>
      <c r="H2" s="165" t="s">
        <v>79</v>
      </c>
      <c r="I2" s="165"/>
      <c r="J2" s="165"/>
      <c r="K2" s="165"/>
      <c r="L2" s="166"/>
      <c r="M2" s="166"/>
      <c r="N2" s="166"/>
      <c r="O2" s="166"/>
      <c r="P2" s="166"/>
      <c r="Q2" s="166"/>
      <c r="R2" s="166"/>
      <c r="S2" s="166"/>
      <c r="T2" s="166"/>
      <c r="U2" s="13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24" customHeight="1" thickBot="1" x14ac:dyDescent="0.25">
      <c r="A3" s="14" t="s">
        <v>127</v>
      </c>
      <c r="B3" s="11"/>
      <c r="C3" s="12"/>
      <c r="D3" s="12"/>
      <c r="E3" s="15"/>
      <c r="F3" s="102"/>
      <c r="G3" s="102"/>
      <c r="H3" s="16"/>
      <c r="I3" s="16"/>
      <c r="J3" s="16"/>
      <c r="K3" s="16"/>
      <c r="L3" s="16"/>
      <c r="M3" s="16"/>
      <c r="N3" s="16"/>
      <c r="O3" s="16"/>
      <c r="P3" s="16"/>
      <c r="Q3" s="17"/>
      <c r="R3" s="18"/>
      <c r="S3" s="18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7" ht="19.5" customHeight="1" thickBot="1" x14ac:dyDescent="0.25">
      <c r="A4" s="163" t="s">
        <v>3</v>
      </c>
      <c r="B4" s="167"/>
      <c r="C4" s="167"/>
      <c r="D4" s="167"/>
      <c r="E4" s="167"/>
      <c r="F4" s="65"/>
      <c r="G4" s="99"/>
      <c r="H4" s="168" t="s">
        <v>4</v>
      </c>
      <c r="I4" s="168"/>
      <c r="J4" s="168"/>
      <c r="K4" s="168"/>
      <c r="L4" s="168"/>
      <c r="M4" s="168"/>
      <c r="N4" s="168"/>
      <c r="O4" s="168"/>
      <c r="P4" s="168"/>
      <c r="Q4" s="169"/>
      <c r="R4" s="169"/>
      <c r="S4" s="169"/>
      <c r="T4" s="169"/>
      <c r="U4" s="169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7" ht="41.25" customHeight="1" thickBot="1" x14ac:dyDescent="0.25">
      <c r="A5" s="64"/>
      <c r="B5" s="65"/>
      <c r="C5" s="65"/>
      <c r="D5" s="65"/>
      <c r="E5" s="65"/>
      <c r="F5" s="65"/>
      <c r="G5" s="99"/>
      <c r="H5" s="173" t="s">
        <v>74</v>
      </c>
      <c r="I5" s="174"/>
      <c r="J5" s="173" t="s">
        <v>75</v>
      </c>
      <c r="K5" s="174"/>
      <c r="L5" s="173" t="s">
        <v>77</v>
      </c>
      <c r="M5" s="174"/>
      <c r="N5" s="173" t="s">
        <v>78</v>
      </c>
      <c r="O5" s="174"/>
      <c r="P5" s="151" t="s">
        <v>128</v>
      </c>
      <c r="Q5" s="163" t="s">
        <v>37</v>
      </c>
      <c r="R5" s="167"/>
      <c r="S5" s="167"/>
      <c r="T5" s="167"/>
      <c r="U5" s="17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7" ht="26.25" thickBot="1" x14ac:dyDescent="0.25">
      <c r="A6" s="161" t="s">
        <v>5</v>
      </c>
      <c r="B6" s="162"/>
      <c r="C6" s="163" t="s">
        <v>6</v>
      </c>
      <c r="D6" s="164"/>
      <c r="E6" s="66" t="s">
        <v>7</v>
      </c>
      <c r="F6" s="66" t="s">
        <v>217</v>
      </c>
      <c r="G6" s="64" t="s">
        <v>214</v>
      </c>
      <c r="H6" s="153">
        <v>1</v>
      </c>
      <c r="I6" s="154">
        <v>2</v>
      </c>
      <c r="J6" s="153">
        <v>1</v>
      </c>
      <c r="K6" s="154">
        <v>2</v>
      </c>
      <c r="L6" s="153">
        <v>1</v>
      </c>
      <c r="M6" s="154">
        <v>2</v>
      </c>
      <c r="N6" s="153">
        <v>1</v>
      </c>
      <c r="O6" s="154">
        <v>2</v>
      </c>
      <c r="P6" s="23">
        <v>1</v>
      </c>
      <c r="Q6" s="147" t="s">
        <v>8</v>
      </c>
      <c r="R6" s="66" t="s">
        <v>9</v>
      </c>
      <c r="S6" s="23" t="s">
        <v>10</v>
      </c>
      <c r="T6" s="66" t="s">
        <v>11</v>
      </c>
      <c r="U6" s="66" t="s">
        <v>12</v>
      </c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7" s="25" customFormat="1" ht="19.5" customHeight="1" x14ac:dyDescent="0.25">
      <c r="A7" s="26" t="s">
        <v>14</v>
      </c>
      <c r="B7" s="27">
        <v>11</v>
      </c>
      <c r="C7" s="28" t="s">
        <v>130</v>
      </c>
      <c r="D7" s="28" t="s">
        <v>131</v>
      </c>
      <c r="E7" s="28" t="s">
        <v>132</v>
      </c>
      <c r="F7" s="105" t="s">
        <v>218</v>
      </c>
      <c r="G7" s="103">
        <v>41423</v>
      </c>
      <c r="H7" s="148">
        <v>10</v>
      </c>
      <c r="I7" s="152">
        <v>5</v>
      </c>
      <c r="J7" s="148">
        <v>8</v>
      </c>
      <c r="K7" s="152">
        <v>10</v>
      </c>
      <c r="L7" s="148">
        <v>6</v>
      </c>
      <c r="M7" s="152">
        <v>10</v>
      </c>
      <c r="N7" s="148">
        <v>8</v>
      </c>
      <c r="O7" s="152">
        <v>8</v>
      </c>
      <c r="P7" s="148">
        <v>19</v>
      </c>
      <c r="Q7" s="60">
        <f>SUM(H7:P7)</f>
        <v>84</v>
      </c>
      <c r="R7" s="53">
        <f t="shared" ref="R7:R23" si="0">COUNTIF(H7:O7,0)</f>
        <v>0</v>
      </c>
      <c r="S7" s="55">
        <f>ROUND(Q7/100,2)</f>
        <v>0.84</v>
      </c>
      <c r="T7" s="29" t="str">
        <f t="shared" ref="T7:T23" si="1">IF(ISNUMBER(H7),IF(R7&gt;0,"n.B",IF(S7&lt;51%,"n.B.",IF(S7&lt;65%,"bestanden",IF(S7&lt;81%,"gut",IF(S7&lt;91%,"sehr gut","vorzüglich"))))),"")</f>
        <v>sehr gut</v>
      </c>
      <c r="U7" s="58">
        <f>IF(ISNUMBER(H7),IF(R7&gt;0,"",RANK(Q7,$Q$7:$Q$17)),"")</f>
        <v>1</v>
      </c>
    </row>
    <row r="8" spans="1:37" s="25" customFormat="1" ht="19.5" customHeight="1" x14ac:dyDescent="0.25">
      <c r="A8" s="40" t="s">
        <v>14</v>
      </c>
      <c r="B8" s="41">
        <v>4</v>
      </c>
      <c r="C8" s="42" t="s">
        <v>0</v>
      </c>
      <c r="D8" s="42" t="s">
        <v>1</v>
      </c>
      <c r="E8" s="42" t="s">
        <v>27</v>
      </c>
      <c r="F8" s="104" t="s">
        <v>216</v>
      </c>
      <c r="G8" s="107">
        <v>41915</v>
      </c>
      <c r="H8" s="40">
        <v>10</v>
      </c>
      <c r="I8" s="41">
        <v>8</v>
      </c>
      <c r="J8" s="40">
        <v>8</v>
      </c>
      <c r="K8" s="41">
        <v>8</v>
      </c>
      <c r="L8" s="40">
        <v>10</v>
      </c>
      <c r="M8" s="41">
        <v>6</v>
      </c>
      <c r="N8" s="40">
        <v>10</v>
      </c>
      <c r="O8" s="41">
        <v>10</v>
      </c>
      <c r="P8" s="40">
        <v>12</v>
      </c>
      <c r="Q8" s="61">
        <f>SUM(H8:P8)</f>
        <v>82</v>
      </c>
      <c r="R8" s="38">
        <f t="shared" si="0"/>
        <v>0</v>
      </c>
      <c r="S8" s="56">
        <f>ROUND(Q8/100,2)</f>
        <v>0.82</v>
      </c>
      <c r="T8" s="43" t="str">
        <f t="shared" si="1"/>
        <v>sehr gut</v>
      </c>
      <c r="U8" s="59">
        <f>IF(ISNUMBER(H8),IF(R8&gt;0,"",RANK(Q8,$Q$7:$Q$17)),"")</f>
        <v>2</v>
      </c>
    </row>
    <row r="9" spans="1:37" s="25" customFormat="1" ht="19.5" customHeight="1" x14ac:dyDescent="0.25">
      <c r="A9" s="26" t="s">
        <v>14</v>
      </c>
      <c r="B9" s="27">
        <v>17</v>
      </c>
      <c r="C9" s="28" t="s">
        <v>39</v>
      </c>
      <c r="D9" s="28" t="s">
        <v>18</v>
      </c>
      <c r="E9" s="28" t="s">
        <v>133</v>
      </c>
      <c r="F9" s="105" t="s">
        <v>218</v>
      </c>
      <c r="G9" s="103">
        <v>41746</v>
      </c>
      <c r="H9" s="26">
        <v>8</v>
      </c>
      <c r="I9" s="27">
        <v>7</v>
      </c>
      <c r="J9" s="26">
        <v>10</v>
      </c>
      <c r="K9" s="27">
        <v>8</v>
      </c>
      <c r="L9" s="26">
        <v>10</v>
      </c>
      <c r="M9" s="27">
        <v>7</v>
      </c>
      <c r="N9" s="26">
        <v>9</v>
      </c>
      <c r="O9" s="27">
        <v>10</v>
      </c>
      <c r="P9" s="26">
        <v>13</v>
      </c>
      <c r="Q9" s="60">
        <f>SUM(H9:P9)</f>
        <v>82</v>
      </c>
      <c r="R9" s="53">
        <f t="shared" si="0"/>
        <v>0</v>
      </c>
      <c r="S9" s="55">
        <f t="shared" ref="S9:S23" si="2">ROUND(Q9/100,2)</f>
        <v>0.82</v>
      </c>
      <c r="T9" s="29" t="str">
        <f t="shared" si="1"/>
        <v>sehr gut</v>
      </c>
      <c r="U9" s="58">
        <f>IF(ISNUMBER(H9),IF(R9&gt;0,"",RANK(Q9,$Q$7:$Q$17)),"")+1</f>
        <v>3</v>
      </c>
    </row>
    <row r="10" spans="1:37" s="34" customFormat="1" ht="19.5" customHeight="1" x14ac:dyDescent="0.2">
      <c r="A10" s="72" t="s">
        <v>14</v>
      </c>
      <c r="B10" s="36">
        <v>9</v>
      </c>
      <c r="C10" s="68" t="s">
        <v>134</v>
      </c>
      <c r="D10" s="68" t="s">
        <v>21</v>
      </c>
      <c r="E10" s="37" t="s">
        <v>135</v>
      </c>
      <c r="F10" s="116" t="s">
        <v>218</v>
      </c>
      <c r="G10" s="108">
        <v>41627</v>
      </c>
      <c r="H10" s="35">
        <v>5</v>
      </c>
      <c r="I10" s="36">
        <v>9</v>
      </c>
      <c r="J10" s="35">
        <v>9</v>
      </c>
      <c r="K10" s="36">
        <v>10</v>
      </c>
      <c r="L10" s="35">
        <v>9</v>
      </c>
      <c r="M10" s="36">
        <v>8</v>
      </c>
      <c r="N10" s="35">
        <v>6</v>
      </c>
      <c r="O10" s="36">
        <v>8</v>
      </c>
      <c r="P10" s="35">
        <v>18</v>
      </c>
      <c r="Q10" s="61">
        <f>SUM(H10:P10)</f>
        <v>82</v>
      </c>
      <c r="R10" s="38">
        <f t="shared" si="0"/>
        <v>0</v>
      </c>
      <c r="S10" s="56">
        <f t="shared" si="2"/>
        <v>0.82</v>
      </c>
      <c r="T10" s="38" t="str">
        <f t="shared" si="1"/>
        <v>sehr gut</v>
      </c>
      <c r="U10" s="39">
        <f>IF(ISNUMBER(H10),IF(R10&gt;0,"",RANK(Q10,$Q$7:$Q$17)),"")+2</f>
        <v>4</v>
      </c>
    </row>
    <row r="11" spans="1:37" s="34" customFormat="1" ht="19.5" customHeight="1" x14ac:dyDescent="0.2">
      <c r="A11" s="73" t="s">
        <v>14</v>
      </c>
      <c r="B11" s="51">
        <v>3</v>
      </c>
      <c r="C11" s="69" t="s">
        <v>64</v>
      </c>
      <c r="D11" s="69" t="s">
        <v>59</v>
      </c>
      <c r="E11" s="52" t="s">
        <v>57</v>
      </c>
      <c r="F11" s="115" t="s">
        <v>221</v>
      </c>
      <c r="G11" s="109">
        <v>41363</v>
      </c>
      <c r="H11" s="50">
        <v>10</v>
      </c>
      <c r="I11" s="51">
        <v>1</v>
      </c>
      <c r="J11" s="50">
        <v>10</v>
      </c>
      <c r="K11" s="51">
        <v>6</v>
      </c>
      <c r="L11" s="50">
        <v>8</v>
      </c>
      <c r="M11" s="51">
        <v>9</v>
      </c>
      <c r="N11" s="50">
        <v>8</v>
      </c>
      <c r="O11" s="51">
        <v>10</v>
      </c>
      <c r="P11" s="50">
        <v>18</v>
      </c>
      <c r="Q11" s="60">
        <f t="shared" ref="Q11:Q21" si="3">SUM(H11:P11)</f>
        <v>80</v>
      </c>
      <c r="R11" s="53">
        <f t="shared" si="0"/>
        <v>0</v>
      </c>
      <c r="S11" s="55">
        <f t="shared" si="2"/>
        <v>0.8</v>
      </c>
      <c r="T11" s="53" t="str">
        <f t="shared" si="1"/>
        <v>gut</v>
      </c>
      <c r="U11" s="54">
        <f>IF(ISNUMBER(H11),IF(R11&gt;0,"",RANK(Q11,$Q$7:$Q$17)),"")</f>
        <v>5</v>
      </c>
    </row>
    <row r="12" spans="1:37" s="34" customFormat="1" ht="19.5" customHeight="1" x14ac:dyDescent="0.2">
      <c r="A12" s="72" t="s">
        <v>14</v>
      </c>
      <c r="B12" s="36">
        <v>5</v>
      </c>
      <c r="C12" s="68" t="s">
        <v>114</v>
      </c>
      <c r="D12" s="68" t="s">
        <v>24</v>
      </c>
      <c r="E12" s="37" t="s">
        <v>136</v>
      </c>
      <c r="F12" s="116" t="s">
        <v>220</v>
      </c>
      <c r="G12" s="108">
        <v>42014</v>
      </c>
      <c r="H12" s="35">
        <v>8</v>
      </c>
      <c r="I12" s="36">
        <v>7</v>
      </c>
      <c r="J12" s="35">
        <v>9</v>
      </c>
      <c r="K12" s="36">
        <v>5</v>
      </c>
      <c r="L12" s="35">
        <v>9</v>
      </c>
      <c r="M12" s="36">
        <v>2</v>
      </c>
      <c r="N12" s="35">
        <v>9</v>
      </c>
      <c r="O12" s="36">
        <v>10</v>
      </c>
      <c r="P12" s="35">
        <v>20</v>
      </c>
      <c r="Q12" s="61">
        <f t="shared" si="3"/>
        <v>79</v>
      </c>
      <c r="R12" s="38">
        <f t="shared" si="0"/>
        <v>0</v>
      </c>
      <c r="S12" s="56">
        <f t="shared" si="2"/>
        <v>0.79</v>
      </c>
      <c r="T12" s="38" t="str">
        <f t="shared" si="1"/>
        <v>gut</v>
      </c>
      <c r="U12" s="39">
        <f t="shared" ref="U12:U17" si="4">IF(ISNUMBER(H12),IF(R12&gt;0,"",RANK(Q12,$Q$7:$Q$17)),"")</f>
        <v>6</v>
      </c>
    </row>
    <row r="13" spans="1:37" s="34" customFormat="1" ht="19.5" customHeight="1" x14ac:dyDescent="0.2">
      <c r="A13" s="73" t="s">
        <v>14</v>
      </c>
      <c r="B13" s="31">
        <v>12</v>
      </c>
      <c r="C13" s="70" t="s">
        <v>137</v>
      </c>
      <c r="D13" s="70" t="s">
        <v>138</v>
      </c>
      <c r="E13" s="32" t="s">
        <v>139</v>
      </c>
      <c r="F13" s="117" t="s">
        <v>219</v>
      </c>
      <c r="G13" s="110">
        <v>41877</v>
      </c>
      <c r="H13" s="30">
        <v>10</v>
      </c>
      <c r="I13" s="31">
        <v>6</v>
      </c>
      <c r="J13" s="30">
        <v>7</v>
      </c>
      <c r="K13" s="31">
        <v>10</v>
      </c>
      <c r="L13" s="30">
        <v>10</v>
      </c>
      <c r="M13" s="31">
        <v>7</v>
      </c>
      <c r="N13" s="30">
        <v>7</v>
      </c>
      <c r="O13" s="31">
        <v>8</v>
      </c>
      <c r="P13" s="30">
        <v>14</v>
      </c>
      <c r="Q13" s="60">
        <f t="shared" si="3"/>
        <v>79</v>
      </c>
      <c r="R13" s="53">
        <f t="shared" si="0"/>
        <v>0</v>
      </c>
      <c r="S13" s="55">
        <f t="shared" si="2"/>
        <v>0.79</v>
      </c>
      <c r="T13" s="33" t="str">
        <f t="shared" si="1"/>
        <v>gut</v>
      </c>
      <c r="U13" s="54">
        <f t="shared" si="4"/>
        <v>6</v>
      </c>
    </row>
    <row r="14" spans="1:37" s="34" customFormat="1" ht="19.5" customHeight="1" x14ac:dyDescent="0.2">
      <c r="A14" s="72" t="s">
        <v>14</v>
      </c>
      <c r="B14" s="36">
        <v>14</v>
      </c>
      <c r="C14" s="68" t="s">
        <v>140</v>
      </c>
      <c r="D14" s="68" t="s">
        <v>18</v>
      </c>
      <c r="E14" s="37" t="s">
        <v>141</v>
      </c>
      <c r="F14" s="116" t="s">
        <v>218</v>
      </c>
      <c r="G14" s="108">
        <v>41333</v>
      </c>
      <c r="H14" s="35">
        <v>8</v>
      </c>
      <c r="I14" s="36">
        <v>7</v>
      </c>
      <c r="J14" s="35">
        <v>5</v>
      </c>
      <c r="K14" s="36">
        <v>10</v>
      </c>
      <c r="L14" s="35">
        <v>8</v>
      </c>
      <c r="M14" s="36">
        <v>7</v>
      </c>
      <c r="N14" s="35">
        <v>9</v>
      </c>
      <c r="O14" s="36">
        <v>9</v>
      </c>
      <c r="P14" s="35">
        <v>15</v>
      </c>
      <c r="Q14" s="61">
        <f t="shared" si="3"/>
        <v>78</v>
      </c>
      <c r="R14" s="38">
        <f t="shared" si="0"/>
        <v>0</v>
      </c>
      <c r="S14" s="56">
        <f t="shared" si="2"/>
        <v>0.78</v>
      </c>
      <c r="T14" s="38" t="str">
        <f t="shared" si="1"/>
        <v>gut</v>
      </c>
      <c r="U14" s="39">
        <f t="shared" si="4"/>
        <v>8</v>
      </c>
    </row>
    <row r="15" spans="1:37" s="34" customFormat="1" ht="19.5" customHeight="1" x14ac:dyDescent="0.2">
      <c r="A15" s="73" t="s">
        <v>14</v>
      </c>
      <c r="B15" s="31">
        <v>19</v>
      </c>
      <c r="C15" s="70" t="s">
        <v>63</v>
      </c>
      <c r="D15" s="70" t="s">
        <v>25</v>
      </c>
      <c r="E15" s="32" t="s">
        <v>56</v>
      </c>
      <c r="F15" s="117" t="s">
        <v>220</v>
      </c>
      <c r="G15" s="110">
        <v>41469</v>
      </c>
      <c r="H15" s="30">
        <v>8</v>
      </c>
      <c r="I15" s="31">
        <v>8</v>
      </c>
      <c r="J15" s="30">
        <v>8</v>
      </c>
      <c r="K15" s="31">
        <v>10</v>
      </c>
      <c r="L15" s="30">
        <v>9</v>
      </c>
      <c r="M15" s="31">
        <v>1</v>
      </c>
      <c r="N15" s="30">
        <v>7</v>
      </c>
      <c r="O15" s="31">
        <v>10</v>
      </c>
      <c r="P15" s="30">
        <v>17</v>
      </c>
      <c r="Q15" s="60">
        <f t="shared" si="3"/>
        <v>78</v>
      </c>
      <c r="R15" s="53">
        <f t="shared" si="0"/>
        <v>0</v>
      </c>
      <c r="S15" s="55">
        <f t="shared" si="2"/>
        <v>0.78</v>
      </c>
      <c r="T15" s="33" t="str">
        <f t="shared" si="1"/>
        <v>gut</v>
      </c>
      <c r="U15" s="54">
        <f t="shared" si="4"/>
        <v>8</v>
      </c>
    </row>
    <row r="16" spans="1:37" s="34" customFormat="1" ht="19.5" customHeight="1" x14ac:dyDescent="0.2">
      <c r="A16" s="72" t="s">
        <v>14</v>
      </c>
      <c r="B16" s="36">
        <v>13</v>
      </c>
      <c r="C16" s="68" t="s">
        <v>43</v>
      </c>
      <c r="D16" s="68" t="s">
        <v>28</v>
      </c>
      <c r="E16" s="37" t="s">
        <v>44</v>
      </c>
      <c r="F16" s="116" t="s">
        <v>218</v>
      </c>
      <c r="G16" s="108">
        <v>41383</v>
      </c>
      <c r="H16" s="35">
        <v>8</v>
      </c>
      <c r="I16" s="36">
        <v>1</v>
      </c>
      <c r="J16" s="35">
        <v>8</v>
      </c>
      <c r="K16" s="36">
        <v>8</v>
      </c>
      <c r="L16" s="35">
        <v>7</v>
      </c>
      <c r="M16" s="36">
        <v>8</v>
      </c>
      <c r="N16" s="35">
        <v>10</v>
      </c>
      <c r="O16" s="36">
        <v>8</v>
      </c>
      <c r="P16" s="35">
        <v>17</v>
      </c>
      <c r="Q16" s="61">
        <f t="shared" si="3"/>
        <v>75</v>
      </c>
      <c r="R16" s="38">
        <f t="shared" si="0"/>
        <v>0</v>
      </c>
      <c r="S16" s="56">
        <f t="shared" si="2"/>
        <v>0.75</v>
      </c>
      <c r="T16" s="38" t="str">
        <f t="shared" si="1"/>
        <v>gut</v>
      </c>
      <c r="U16" s="39">
        <f t="shared" si="4"/>
        <v>10</v>
      </c>
    </row>
    <row r="17" spans="1:21" s="34" customFormat="1" ht="19.5" customHeight="1" x14ac:dyDescent="0.2">
      <c r="A17" s="73" t="s">
        <v>14</v>
      </c>
      <c r="B17" s="51">
        <v>1</v>
      </c>
      <c r="C17" s="69" t="s">
        <v>142</v>
      </c>
      <c r="D17" s="69" t="s">
        <v>51</v>
      </c>
      <c r="E17" s="52" t="s">
        <v>143</v>
      </c>
      <c r="F17" s="115" t="s">
        <v>216</v>
      </c>
      <c r="G17" s="109">
        <v>41915</v>
      </c>
      <c r="H17" s="50">
        <v>10</v>
      </c>
      <c r="I17" s="51">
        <v>9</v>
      </c>
      <c r="J17" s="50">
        <v>10</v>
      </c>
      <c r="K17" s="51">
        <v>7</v>
      </c>
      <c r="L17" s="50">
        <v>8</v>
      </c>
      <c r="M17" s="51">
        <v>2</v>
      </c>
      <c r="N17" s="50">
        <v>9</v>
      </c>
      <c r="O17" s="51">
        <v>9</v>
      </c>
      <c r="P17" s="50">
        <v>8</v>
      </c>
      <c r="Q17" s="60">
        <f t="shared" si="3"/>
        <v>72</v>
      </c>
      <c r="R17" s="53">
        <f t="shared" si="0"/>
        <v>0</v>
      </c>
      <c r="S17" s="55">
        <f t="shared" si="2"/>
        <v>0.72</v>
      </c>
      <c r="T17" s="53" t="str">
        <f t="shared" si="1"/>
        <v>gut</v>
      </c>
      <c r="U17" s="54">
        <f t="shared" si="4"/>
        <v>11</v>
      </c>
    </row>
    <row r="18" spans="1:21" s="34" customFormat="1" ht="19.5" customHeight="1" x14ac:dyDescent="0.2">
      <c r="A18" s="74" t="s">
        <v>14</v>
      </c>
      <c r="B18" s="47">
        <v>20</v>
      </c>
      <c r="C18" s="71" t="s">
        <v>144</v>
      </c>
      <c r="D18" s="71" t="s">
        <v>105</v>
      </c>
      <c r="E18" s="48" t="s">
        <v>145</v>
      </c>
      <c r="F18" s="118" t="s">
        <v>218</v>
      </c>
      <c r="G18" s="111">
        <v>41415</v>
      </c>
      <c r="H18" s="46">
        <v>10</v>
      </c>
      <c r="I18" s="47">
        <v>0</v>
      </c>
      <c r="J18" s="46">
        <v>6</v>
      </c>
      <c r="K18" s="47">
        <v>2</v>
      </c>
      <c r="L18" s="46">
        <v>10</v>
      </c>
      <c r="M18" s="47">
        <v>9</v>
      </c>
      <c r="N18" s="46">
        <v>9</v>
      </c>
      <c r="O18" s="47">
        <v>10</v>
      </c>
      <c r="P18" s="46">
        <v>20</v>
      </c>
      <c r="Q18" s="63">
        <f t="shared" si="3"/>
        <v>76</v>
      </c>
      <c r="R18" s="45">
        <f t="shared" si="0"/>
        <v>1</v>
      </c>
      <c r="S18" s="57">
        <f t="shared" si="2"/>
        <v>0.76</v>
      </c>
      <c r="T18" s="45" t="str">
        <f t="shared" si="1"/>
        <v>n.B</v>
      </c>
      <c r="U18" s="49" t="str">
        <f>IF(ISNUMBER(H18),IF(R18&gt;0,"",RANK(Q18,$Q$7:$Q$21)),"")</f>
        <v/>
      </c>
    </row>
    <row r="19" spans="1:21" s="34" customFormat="1" ht="19.5" customHeight="1" x14ac:dyDescent="0.2">
      <c r="A19" s="74" t="s">
        <v>14</v>
      </c>
      <c r="B19" s="47">
        <v>10</v>
      </c>
      <c r="C19" s="71" t="s">
        <v>45</v>
      </c>
      <c r="D19" s="71" t="s">
        <v>46</v>
      </c>
      <c r="E19" s="48" t="s">
        <v>47</v>
      </c>
      <c r="F19" s="118" t="s">
        <v>219</v>
      </c>
      <c r="G19" s="111">
        <v>40871</v>
      </c>
      <c r="H19" s="46">
        <v>8</v>
      </c>
      <c r="I19" s="47">
        <v>8</v>
      </c>
      <c r="J19" s="46">
        <v>9</v>
      </c>
      <c r="K19" s="47">
        <v>9</v>
      </c>
      <c r="L19" s="46">
        <v>10</v>
      </c>
      <c r="M19" s="47">
        <v>4</v>
      </c>
      <c r="N19" s="46">
        <v>0</v>
      </c>
      <c r="O19" s="47">
        <v>10</v>
      </c>
      <c r="P19" s="46">
        <v>17</v>
      </c>
      <c r="Q19" s="63">
        <f t="shared" si="3"/>
        <v>75</v>
      </c>
      <c r="R19" s="45">
        <f t="shared" si="0"/>
        <v>1</v>
      </c>
      <c r="S19" s="57">
        <f t="shared" si="2"/>
        <v>0.75</v>
      </c>
      <c r="T19" s="45" t="str">
        <f t="shared" si="1"/>
        <v>n.B</v>
      </c>
      <c r="U19" s="49" t="str">
        <f>IF(ISNUMBER(H19),IF(R19&gt;0,"",RANK(Q19,$Q$7:$Q$21)),"")</f>
        <v/>
      </c>
    </row>
    <row r="20" spans="1:21" s="34" customFormat="1" ht="19.5" customHeight="1" x14ac:dyDescent="0.2">
      <c r="A20" s="74" t="s">
        <v>14</v>
      </c>
      <c r="B20" s="47">
        <v>23</v>
      </c>
      <c r="C20" s="71" t="s">
        <v>40</v>
      </c>
      <c r="D20" s="71" t="s">
        <v>41</v>
      </c>
      <c r="E20" s="48" t="s">
        <v>42</v>
      </c>
      <c r="F20" s="118" t="s">
        <v>219</v>
      </c>
      <c r="G20" s="111">
        <v>41746</v>
      </c>
      <c r="H20" s="46">
        <v>6</v>
      </c>
      <c r="I20" s="47">
        <v>10</v>
      </c>
      <c r="J20" s="46">
        <v>7</v>
      </c>
      <c r="K20" s="47">
        <v>9</v>
      </c>
      <c r="L20" s="46">
        <v>6</v>
      </c>
      <c r="M20" s="47">
        <v>0</v>
      </c>
      <c r="N20" s="46">
        <v>9</v>
      </c>
      <c r="O20" s="47">
        <v>10</v>
      </c>
      <c r="P20" s="46">
        <v>17</v>
      </c>
      <c r="Q20" s="63">
        <f t="shared" si="3"/>
        <v>74</v>
      </c>
      <c r="R20" s="45">
        <f t="shared" si="0"/>
        <v>1</v>
      </c>
      <c r="S20" s="57">
        <f t="shared" si="2"/>
        <v>0.74</v>
      </c>
      <c r="T20" s="45" t="str">
        <f t="shared" si="1"/>
        <v>n.B</v>
      </c>
      <c r="U20" s="49" t="str">
        <f>IF(ISNUMBER(H20),IF(R20&gt;0,"",RANK(Q20,$Q$7:$Q$21)),"")</f>
        <v/>
      </c>
    </row>
    <row r="21" spans="1:21" s="34" customFormat="1" ht="19.5" customHeight="1" x14ac:dyDescent="0.2">
      <c r="A21" s="74" t="s">
        <v>14</v>
      </c>
      <c r="B21" s="47">
        <v>6</v>
      </c>
      <c r="C21" s="71" t="s">
        <v>65</v>
      </c>
      <c r="D21" s="71" t="s">
        <v>24</v>
      </c>
      <c r="E21" s="71" t="s">
        <v>58</v>
      </c>
      <c r="F21" s="118" t="s">
        <v>218</v>
      </c>
      <c r="G21" s="111">
        <v>41664</v>
      </c>
      <c r="H21" s="46">
        <v>10</v>
      </c>
      <c r="I21" s="47">
        <v>9</v>
      </c>
      <c r="J21" s="46">
        <v>8</v>
      </c>
      <c r="K21" s="47">
        <v>10</v>
      </c>
      <c r="L21" s="46">
        <v>0</v>
      </c>
      <c r="M21" s="47">
        <v>0</v>
      </c>
      <c r="N21" s="46">
        <v>8</v>
      </c>
      <c r="O21" s="47">
        <v>10</v>
      </c>
      <c r="P21" s="46">
        <v>19</v>
      </c>
      <c r="Q21" s="63">
        <f t="shared" si="3"/>
        <v>74</v>
      </c>
      <c r="R21" s="45">
        <f t="shared" si="0"/>
        <v>2</v>
      </c>
      <c r="S21" s="57">
        <f t="shared" si="2"/>
        <v>0.74</v>
      </c>
      <c r="T21" s="45" t="str">
        <f t="shared" si="1"/>
        <v>n.B</v>
      </c>
      <c r="U21" s="49" t="str">
        <f>IF(ISNUMBER(H21),IF(R21&gt;0,"",RANK(Q21,$Q$7:$Q$21)),"")</f>
        <v/>
      </c>
    </row>
    <row r="22" spans="1:21" s="34" customFormat="1" ht="19.5" customHeight="1" x14ac:dyDescent="0.2">
      <c r="A22" s="74" t="s">
        <v>14</v>
      </c>
      <c r="B22" s="47">
        <v>15</v>
      </c>
      <c r="C22" s="71" t="s">
        <v>146</v>
      </c>
      <c r="D22" s="71" t="s">
        <v>18</v>
      </c>
      <c r="E22" s="48" t="s">
        <v>147</v>
      </c>
      <c r="F22" s="118" t="s">
        <v>221</v>
      </c>
      <c r="G22" s="111">
        <v>41472</v>
      </c>
      <c r="H22" s="46">
        <v>8</v>
      </c>
      <c r="I22" s="47">
        <v>10</v>
      </c>
      <c r="J22" s="46">
        <v>0</v>
      </c>
      <c r="K22" s="47">
        <v>0</v>
      </c>
      <c r="L22" s="46">
        <v>9</v>
      </c>
      <c r="M22" s="47">
        <v>6</v>
      </c>
      <c r="N22" s="46">
        <v>10</v>
      </c>
      <c r="O22" s="47">
        <v>10</v>
      </c>
      <c r="P22" s="46">
        <v>18</v>
      </c>
      <c r="Q22" s="63">
        <f>SUM(H22:P22)</f>
        <v>71</v>
      </c>
      <c r="R22" s="45">
        <f t="shared" si="0"/>
        <v>2</v>
      </c>
      <c r="S22" s="57">
        <f t="shared" si="2"/>
        <v>0.71</v>
      </c>
      <c r="T22" s="45" t="str">
        <f t="shared" si="1"/>
        <v>n.B</v>
      </c>
      <c r="U22" s="49" t="str">
        <f t="shared" ref="U22:U28" si="5">IF(ISNUMBER(H22),IF(R22&gt;0,"",RANK(Q22,$Q$7:$Q$27)),"")</f>
        <v/>
      </c>
    </row>
    <row r="23" spans="1:21" s="34" customFormat="1" ht="19.5" customHeight="1" x14ac:dyDescent="0.2">
      <c r="A23" s="74" t="s">
        <v>14</v>
      </c>
      <c r="B23" s="47">
        <v>2</v>
      </c>
      <c r="C23" s="71" t="s">
        <v>148</v>
      </c>
      <c r="D23" s="71" t="s">
        <v>149</v>
      </c>
      <c r="E23" s="48" t="s">
        <v>150</v>
      </c>
      <c r="F23" s="118" t="s">
        <v>216</v>
      </c>
      <c r="G23" s="111">
        <v>41363</v>
      </c>
      <c r="H23" s="46">
        <v>10</v>
      </c>
      <c r="I23" s="47">
        <v>8</v>
      </c>
      <c r="J23" s="46">
        <v>10</v>
      </c>
      <c r="K23" s="47">
        <v>7</v>
      </c>
      <c r="L23" s="46">
        <v>0</v>
      </c>
      <c r="M23" s="47">
        <v>0</v>
      </c>
      <c r="N23" s="46">
        <v>10</v>
      </c>
      <c r="O23" s="47">
        <v>10</v>
      </c>
      <c r="P23" s="46">
        <v>12</v>
      </c>
      <c r="Q23" s="63">
        <f t="shared" ref="Q23" si="6">SUM(H23:P23)</f>
        <v>67</v>
      </c>
      <c r="R23" s="45">
        <f t="shared" si="0"/>
        <v>2</v>
      </c>
      <c r="S23" s="57">
        <f t="shared" si="2"/>
        <v>0.67</v>
      </c>
      <c r="T23" s="45" t="str">
        <f t="shared" si="1"/>
        <v>n.B</v>
      </c>
      <c r="U23" s="49" t="str">
        <f t="shared" si="5"/>
        <v/>
      </c>
    </row>
    <row r="24" spans="1:21" s="34" customFormat="1" ht="19.5" customHeight="1" x14ac:dyDescent="0.2">
      <c r="A24" s="85" t="s">
        <v>14</v>
      </c>
      <c r="B24" s="78">
        <v>7</v>
      </c>
      <c r="C24" s="79" t="s">
        <v>119</v>
      </c>
      <c r="D24" s="79" t="s">
        <v>151</v>
      </c>
      <c r="E24" s="80" t="s">
        <v>152</v>
      </c>
      <c r="F24" s="120" t="s">
        <v>221</v>
      </c>
      <c r="G24" s="112">
        <v>42002</v>
      </c>
      <c r="H24" s="86" t="s">
        <v>124</v>
      </c>
      <c r="I24" s="78"/>
      <c r="J24" s="77"/>
      <c r="K24" s="78"/>
      <c r="L24" s="77"/>
      <c r="M24" s="78"/>
      <c r="N24" s="77"/>
      <c r="O24" s="78"/>
      <c r="P24" s="77"/>
      <c r="Q24" s="81"/>
      <c r="R24" s="82"/>
      <c r="S24" s="83"/>
      <c r="T24" s="82"/>
      <c r="U24" s="84" t="str">
        <f t="shared" si="5"/>
        <v/>
      </c>
    </row>
    <row r="25" spans="1:21" s="34" customFormat="1" ht="19.5" customHeight="1" x14ac:dyDescent="0.2">
      <c r="A25" s="85" t="s">
        <v>14</v>
      </c>
      <c r="B25" s="78">
        <v>8</v>
      </c>
      <c r="C25" s="79" t="s">
        <v>153</v>
      </c>
      <c r="D25" s="79" t="s">
        <v>70</v>
      </c>
      <c r="E25" s="80" t="s">
        <v>154</v>
      </c>
      <c r="F25" s="120" t="s">
        <v>219</v>
      </c>
      <c r="G25" s="112">
        <v>41883</v>
      </c>
      <c r="H25" s="86" t="s">
        <v>124</v>
      </c>
      <c r="I25" s="78"/>
      <c r="J25" s="77"/>
      <c r="K25" s="78"/>
      <c r="L25" s="77"/>
      <c r="M25" s="78"/>
      <c r="N25" s="77"/>
      <c r="O25" s="78"/>
      <c r="P25" s="77"/>
      <c r="Q25" s="81"/>
      <c r="R25" s="82"/>
      <c r="S25" s="83"/>
      <c r="T25" s="82"/>
      <c r="U25" s="84" t="str">
        <f t="shared" si="5"/>
        <v/>
      </c>
    </row>
    <row r="26" spans="1:21" s="34" customFormat="1" ht="19.5" customHeight="1" x14ac:dyDescent="0.2">
      <c r="A26" s="85" t="s">
        <v>14</v>
      </c>
      <c r="B26" s="78">
        <v>16</v>
      </c>
      <c r="C26" s="79" t="s">
        <v>155</v>
      </c>
      <c r="D26" s="79" t="s">
        <v>156</v>
      </c>
      <c r="E26" s="80" t="s">
        <v>157</v>
      </c>
      <c r="F26" s="120" t="s">
        <v>218</v>
      </c>
      <c r="G26" s="112">
        <v>41558</v>
      </c>
      <c r="H26" s="86" t="s">
        <v>124</v>
      </c>
      <c r="I26" s="78"/>
      <c r="J26" s="77"/>
      <c r="K26" s="78"/>
      <c r="L26" s="77"/>
      <c r="M26" s="78"/>
      <c r="N26" s="77"/>
      <c r="O26" s="78"/>
      <c r="P26" s="77"/>
      <c r="Q26" s="81"/>
      <c r="R26" s="82"/>
      <c r="S26" s="83"/>
      <c r="T26" s="82"/>
      <c r="U26" s="84" t="str">
        <f t="shared" si="5"/>
        <v/>
      </c>
    </row>
    <row r="27" spans="1:21" s="34" customFormat="1" ht="19.5" customHeight="1" x14ac:dyDescent="0.2">
      <c r="A27" s="85" t="s">
        <v>14</v>
      </c>
      <c r="B27" s="78">
        <v>18</v>
      </c>
      <c r="C27" s="79" t="s">
        <v>158</v>
      </c>
      <c r="D27" s="79" t="s">
        <v>159</v>
      </c>
      <c r="E27" s="80" t="s">
        <v>160</v>
      </c>
      <c r="F27" s="120" t="s">
        <v>219</v>
      </c>
      <c r="G27" s="112">
        <v>42086</v>
      </c>
      <c r="H27" s="86" t="s">
        <v>124</v>
      </c>
      <c r="I27" s="78"/>
      <c r="J27" s="77"/>
      <c r="K27" s="78"/>
      <c r="L27" s="77"/>
      <c r="M27" s="78"/>
      <c r="N27" s="77"/>
      <c r="O27" s="78"/>
      <c r="P27" s="77"/>
      <c r="Q27" s="81"/>
      <c r="R27" s="82"/>
      <c r="S27" s="83"/>
      <c r="T27" s="82"/>
      <c r="U27" s="84" t="str">
        <f t="shared" si="5"/>
        <v/>
      </c>
    </row>
    <row r="28" spans="1:21" s="34" customFormat="1" ht="19.5" customHeight="1" x14ac:dyDescent="0.2">
      <c r="A28" s="85" t="s">
        <v>14</v>
      </c>
      <c r="B28" s="78">
        <v>21</v>
      </c>
      <c r="C28" s="79" t="s">
        <v>161</v>
      </c>
      <c r="D28" s="79" t="s">
        <v>20</v>
      </c>
      <c r="E28" s="80" t="s">
        <v>162</v>
      </c>
      <c r="F28" s="120" t="s">
        <v>216</v>
      </c>
      <c r="G28" s="112">
        <v>41657</v>
      </c>
      <c r="H28" s="86" t="s">
        <v>124</v>
      </c>
      <c r="I28" s="78"/>
      <c r="J28" s="77"/>
      <c r="K28" s="78"/>
      <c r="L28" s="77"/>
      <c r="M28" s="78"/>
      <c r="N28" s="77"/>
      <c r="O28" s="78"/>
      <c r="P28" s="77"/>
      <c r="Q28" s="81"/>
      <c r="R28" s="82"/>
      <c r="S28" s="83"/>
      <c r="T28" s="82"/>
      <c r="U28" s="84" t="str">
        <f t="shared" si="5"/>
        <v/>
      </c>
    </row>
    <row r="29" spans="1:21" s="34" customFormat="1" ht="19.5" customHeight="1" thickBot="1" x14ac:dyDescent="0.25">
      <c r="A29" s="96" t="s">
        <v>14</v>
      </c>
      <c r="B29" s="88">
        <v>22</v>
      </c>
      <c r="C29" s="89" t="s">
        <v>163</v>
      </c>
      <c r="D29" s="89" t="s">
        <v>51</v>
      </c>
      <c r="E29" s="90" t="s">
        <v>164</v>
      </c>
      <c r="F29" s="119" t="s">
        <v>216</v>
      </c>
      <c r="G29" s="113">
        <v>41640</v>
      </c>
      <c r="H29" s="91" t="s">
        <v>124</v>
      </c>
      <c r="I29" s="88"/>
      <c r="J29" s="87"/>
      <c r="K29" s="88"/>
      <c r="L29" s="87"/>
      <c r="M29" s="88"/>
      <c r="N29" s="87"/>
      <c r="O29" s="88"/>
      <c r="P29" s="87"/>
      <c r="Q29" s="92"/>
      <c r="R29" s="93"/>
      <c r="S29" s="94"/>
      <c r="T29" s="93"/>
      <c r="U29" s="95"/>
    </row>
    <row r="30" spans="1:21" ht="19.5" customHeight="1" x14ac:dyDescent="0.25">
      <c r="A30" s="75" t="s">
        <v>129</v>
      </c>
    </row>
  </sheetData>
  <sheetProtection autoFilter="0"/>
  <mergeCells count="10">
    <mergeCell ref="A6:B6"/>
    <mergeCell ref="C6:D6"/>
    <mergeCell ref="H2:T2"/>
    <mergeCell ref="A4:E4"/>
    <mergeCell ref="H4:U4"/>
    <mergeCell ref="H5:I5"/>
    <mergeCell ref="J5:K5"/>
    <mergeCell ref="L5:M5"/>
    <mergeCell ref="N5:O5"/>
    <mergeCell ref="Q5:U5"/>
  </mergeCells>
  <printOptions horizontalCentered="1"/>
  <pageMargins left="0.23622047244094491" right="0.23622047244094491" top="0.94488188976377963" bottom="0.39370078740157483" header="0.55118110236220474" footer="0.23622047244094491"/>
  <pageSetup paperSize="9" scale="75" orientation="landscape" r:id="rId1"/>
  <headerFooter alignWithMargins="0">
    <oddHeader>&amp;C&amp;"Arial,Fett Kursiv"&amp;14&amp;A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view="pageBreakPreview" zoomScale="90" zoomScaleNormal="86" workbookViewId="0">
      <pane ySplit="6" topLeftCell="A7" activePane="bottomLeft" state="frozen"/>
      <selection activeCell="Q12" sqref="Q12"/>
      <selection pane="bottomLeft" activeCell="E7" sqref="E7"/>
    </sheetView>
  </sheetViews>
  <sheetFormatPr baseColWidth="10" defaultColWidth="14.85546875" defaultRowHeight="19.5" customHeight="1" x14ac:dyDescent="0.2"/>
  <cols>
    <col min="1" max="1" width="3.7109375" style="9" customWidth="1"/>
    <col min="2" max="2" width="3.5703125" style="9" customWidth="1"/>
    <col min="3" max="3" width="12.5703125" style="9" bestFit="1" customWidth="1"/>
    <col min="4" max="4" width="10.5703125" style="9" bestFit="1" customWidth="1"/>
    <col min="5" max="5" width="35.85546875" style="9" bestFit="1" customWidth="1"/>
    <col min="6" max="6" width="6" style="106" customWidth="1"/>
    <col min="7" max="7" width="11.85546875" style="106" customWidth="1"/>
    <col min="8" max="11" width="6.5703125" style="9" customWidth="1"/>
    <col min="12" max="12" width="10.7109375" style="9" customWidth="1"/>
    <col min="13" max="16" width="6.5703125" style="9" customWidth="1"/>
    <col min="17" max="17" width="9.42578125" style="9" customWidth="1"/>
    <col min="18" max="18" width="5.42578125" style="9" bestFit="1" customWidth="1"/>
    <col min="19" max="19" width="9.140625" style="9" bestFit="1" customWidth="1"/>
    <col min="20" max="20" width="13.5703125" style="9" bestFit="1" customWidth="1"/>
    <col min="21" max="21" width="6.28515625" style="9" customWidth="1"/>
    <col min="22" max="16384" width="14.85546875" style="9"/>
  </cols>
  <sheetData>
    <row r="1" spans="1:37" ht="24" customHeight="1" x14ac:dyDescent="0.2">
      <c r="A1" s="1" t="s">
        <v>126</v>
      </c>
      <c r="B1" s="2"/>
      <c r="C1" s="3"/>
      <c r="D1" s="3"/>
      <c r="E1" s="3"/>
      <c r="F1" s="100"/>
      <c r="G1" s="100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6"/>
      <c r="T1" s="6"/>
      <c r="U1" s="7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24" customHeight="1" x14ac:dyDescent="0.2">
      <c r="A2" s="10" t="s">
        <v>80</v>
      </c>
      <c r="B2" s="11"/>
      <c r="C2" s="12"/>
      <c r="D2" s="12"/>
      <c r="E2" s="44"/>
      <c r="F2" s="114"/>
      <c r="G2" s="114"/>
      <c r="H2" s="165" t="s">
        <v>79</v>
      </c>
      <c r="I2" s="165"/>
      <c r="J2" s="165"/>
      <c r="K2" s="165"/>
      <c r="L2" s="165"/>
      <c r="M2" s="166"/>
      <c r="N2" s="166"/>
      <c r="O2" s="166"/>
      <c r="P2" s="166"/>
      <c r="Q2" s="166"/>
      <c r="R2" s="166"/>
      <c r="S2" s="166"/>
      <c r="T2" s="166"/>
      <c r="U2" s="13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24" customHeight="1" thickBot="1" x14ac:dyDescent="0.25">
      <c r="A3" s="14" t="s">
        <v>17</v>
      </c>
      <c r="B3" s="11"/>
      <c r="C3" s="12"/>
      <c r="D3" s="12"/>
      <c r="E3" s="15"/>
      <c r="F3" s="102"/>
      <c r="G3" s="102"/>
      <c r="H3" s="16"/>
      <c r="I3" s="16"/>
      <c r="J3" s="16"/>
      <c r="K3" s="16"/>
      <c r="L3" s="16"/>
      <c r="M3" s="16"/>
      <c r="N3" s="16"/>
      <c r="O3" s="16"/>
      <c r="P3" s="16"/>
      <c r="Q3" s="17"/>
      <c r="R3" s="18"/>
      <c r="S3" s="18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7" ht="19.5" customHeight="1" thickBot="1" x14ac:dyDescent="0.25">
      <c r="A4" s="163" t="s">
        <v>3</v>
      </c>
      <c r="B4" s="167"/>
      <c r="C4" s="167"/>
      <c r="D4" s="167"/>
      <c r="E4" s="167"/>
      <c r="F4" s="65"/>
      <c r="G4" s="65"/>
      <c r="H4" s="168" t="s">
        <v>4</v>
      </c>
      <c r="I4" s="168"/>
      <c r="J4" s="168"/>
      <c r="K4" s="168"/>
      <c r="L4" s="168"/>
      <c r="M4" s="168"/>
      <c r="N4" s="168"/>
      <c r="O4" s="168"/>
      <c r="P4" s="168"/>
      <c r="Q4" s="169"/>
      <c r="R4" s="169"/>
      <c r="S4" s="169"/>
      <c r="T4" s="169"/>
      <c r="U4" s="169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7" ht="42" customHeight="1" thickBot="1" x14ac:dyDescent="0.25">
      <c r="A5" s="64"/>
      <c r="B5" s="65"/>
      <c r="C5" s="65"/>
      <c r="D5" s="65"/>
      <c r="E5" s="65"/>
      <c r="F5" s="65"/>
      <c r="G5" s="65"/>
      <c r="H5" s="170" t="s">
        <v>74</v>
      </c>
      <c r="I5" s="171"/>
      <c r="J5" s="170" t="s">
        <v>75</v>
      </c>
      <c r="K5" s="171"/>
      <c r="L5" s="67" t="s">
        <v>76</v>
      </c>
      <c r="M5" s="170" t="s">
        <v>77</v>
      </c>
      <c r="N5" s="171"/>
      <c r="O5" s="170" t="s">
        <v>78</v>
      </c>
      <c r="P5" s="171"/>
      <c r="Q5" s="163" t="s">
        <v>37</v>
      </c>
      <c r="R5" s="167"/>
      <c r="S5" s="167"/>
      <c r="T5" s="167"/>
      <c r="U5" s="172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7" ht="26.25" thickBot="1" x14ac:dyDescent="0.25">
      <c r="A6" s="161" t="s">
        <v>5</v>
      </c>
      <c r="B6" s="162"/>
      <c r="C6" s="163" t="s">
        <v>6</v>
      </c>
      <c r="D6" s="164"/>
      <c r="E6" s="66" t="s">
        <v>7</v>
      </c>
      <c r="F6" s="66" t="s">
        <v>217</v>
      </c>
      <c r="G6" s="66" t="s">
        <v>214</v>
      </c>
      <c r="H6" s="153">
        <v>1</v>
      </c>
      <c r="I6" s="76">
        <v>2</v>
      </c>
      <c r="J6" s="153">
        <v>1</v>
      </c>
      <c r="K6" s="76">
        <v>2</v>
      </c>
      <c r="L6" s="23">
        <v>1</v>
      </c>
      <c r="M6" s="153">
        <v>1</v>
      </c>
      <c r="N6" s="76">
        <v>2</v>
      </c>
      <c r="O6" s="153">
        <v>1</v>
      </c>
      <c r="P6" s="76">
        <v>2</v>
      </c>
      <c r="Q6" s="22" t="s">
        <v>8</v>
      </c>
      <c r="R6" s="66" t="s">
        <v>9</v>
      </c>
      <c r="S6" s="23" t="s">
        <v>10</v>
      </c>
      <c r="T6" s="66" t="s">
        <v>11</v>
      </c>
      <c r="U6" s="66" t="s">
        <v>12</v>
      </c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7" s="25" customFormat="1" ht="19.5" customHeight="1" x14ac:dyDescent="0.25">
      <c r="A7" s="26" t="s">
        <v>13</v>
      </c>
      <c r="B7" s="27">
        <v>12</v>
      </c>
      <c r="C7" s="28" t="s">
        <v>54</v>
      </c>
      <c r="D7" s="28" t="s">
        <v>52</v>
      </c>
      <c r="E7" s="28" t="s">
        <v>49</v>
      </c>
      <c r="F7" s="105" t="s">
        <v>218</v>
      </c>
      <c r="G7" s="103">
        <v>41491</v>
      </c>
      <c r="H7" s="26">
        <v>10</v>
      </c>
      <c r="I7" s="27">
        <v>7</v>
      </c>
      <c r="J7" s="26">
        <v>9</v>
      </c>
      <c r="K7" s="27">
        <v>7</v>
      </c>
      <c r="L7" s="26">
        <v>18</v>
      </c>
      <c r="M7" s="26">
        <v>10</v>
      </c>
      <c r="N7" s="27">
        <v>7</v>
      </c>
      <c r="O7" s="26">
        <v>9</v>
      </c>
      <c r="P7" s="27">
        <v>9</v>
      </c>
      <c r="Q7" s="60">
        <f>SUM(H7:P7)</f>
        <v>86</v>
      </c>
      <c r="R7" s="53">
        <f t="shared" ref="R7:R21" si="0">COUNTIF(H7:P7,0)</f>
        <v>0</v>
      </c>
      <c r="S7" s="55">
        <f>ROUND(Q7/100,2)</f>
        <v>0.86</v>
      </c>
      <c r="T7" s="29" t="str">
        <f t="shared" ref="T7:T21" si="1">IF(ISNUMBER(H7),IF(R7&gt;0,"n.B",IF(S7&lt;51%,"n.B.",IF(S7&lt;65%,"bestanden",IF(S7&lt;81%,"gut",IF(S7&lt;91%,"sehr gut","vorzüglich"))))),"")</f>
        <v>sehr gut</v>
      </c>
      <c r="U7" s="58">
        <f>IF(ISNUMBER(H7),IF(R7&gt;0,"",RANK(Q7,$Q$7:$Q$21)),"")</f>
        <v>1</v>
      </c>
    </row>
    <row r="8" spans="1:37" s="25" customFormat="1" ht="19.5" customHeight="1" x14ac:dyDescent="0.25">
      <c r="A8" s="40" t="s">
        <v>13</v>
      </c>
      <c r="B8" s="41">
        <v>18</v>
      </c>
      <c r="C8" s="42" t="s">
        <v>81</v>
      </c>
      <c r="D8" s="42" t="s">
        <v>82</v>
      </c>
      <c r="E8" s="42" t="s">
        <v>83</v>
      </c>
      <c r="F8" s="104" t="s">
        <v>218</v>
      </c>
      <c r="G8" s="107">
        <v>41640</v>
      </c>
      <c r="H8" s="40">
        <v>10</v>
      </c>
      <c r="I8" s="41">
        <v>5</v>
      </c>
      <c r="J8" s="40">
        <v>7</v>
      </c>
      <c r="K8" s="41">
        <v>10</v>
      </c>
      <c r="L8" s="40">
        <v>20</v>
      </c>
      <c r="M8" s="40">
        <v>10</v>
      </c>
      <c r="N8" s="41">
        <v>8</v>
      </c>
      <c r="O8" s="40">
        <v>9</v>
      </c>
      <c r="P8" s="41">
        <v>7</v>
      </c>
      <c r="Q8" s="61">
        <f t="shared" ref="Q8:Q21" si="2">SUM(H8:P8)</f>
        <v>86</v>
      </c>
      <c r="R8" s="38">
        <f t="shared" si="0"/>
        <v>0</v>
      </c>
      <c r="S8" s="56">
        <f>ROUND(Q8/100,2)</f>
        <v>0.86</v>
      </c>
      <c r="T8" s="43" t="str">
        <f t="shared" si="1"/>
        <v>sehr gut</v>
      </c>
      <c r="U8" s="59">
        <f>IF(ISNUMBER(H8),IF(R8&gt;0,"",RANK(Q8,$Q$7:$Q$21)),"")+1</f>
        <v>2</v>
      </c>
    </row>
    <row r="9" spans="1:37" s="25" customFormat="1" ht="19.5" customHeight="1" x14ac:dyDescent="0.25">
      <c r="A9" s="26" t="s">
        <v>13</v>
      </c>
      <c r="B9" s="27">
        <v>11</v>
      </c>
      <c r="C9" s="28" t="s">
        <v>84</v>
      </c>
      <c r="D9" s="28" t="s">
        <v>85</v>
      </c>
      <c r="E9" s="28" t="s">
        <v>86</v>
      </c>
      <c r="F9" s="105" t="s">
        <v>219</v>
      </c>
      <c r="G9" s="103">
        <v>39447</v>
      </c>
      <c r="H9" s="26">
        <v>8</v>
      </c>
      <c r="I9" s="27">
        <v>7</v>
      </c>
      <c r="J9" s="26">
        <v>8</v>
      </c>
      <c r="K9" s="27">
        <v>9</v>
      </c>
      <c r="L9" s="26">
        <v>20</v>
      </c>
      <c r="M9" s="26">
        <v>10</v>
      </c>
      <c r="N9" s="27">
        <v>9</v>
      </c>
      <c r="O9" s="26">
        <v>9</v>
      </c>
      <c r="P9" s="27">
        <v>4</v>
      </c>
      <c r="Q9" s="60">
        <f t="shared" si="2"/>
        <v>84</v>
      </c>
      <c r="R9" s="53">
        <f t="shared" si="0"/>
        <v>0</v>
      </c>
      <c r="S9" s="55">
        <f t="shared" ref="S9:S21" si="3">ROUND(Q9/100,2)</f>
        <v>0.84</v>
      </c>
      <c r="T9" s="29" t="str">
        <f t="shared" si="1"/>
        <v>sehr gut</v>
      </c>
      <c r="U9" s="58">
        <f>IF(ISNUMBER(H9),IF(R9&gt;0,"",RANK(Q9,$Q$7:$Q$21)),"")</f>
        <v>3</v>
      </c>
    </row>
    <row r="10" spans="1:37" s="34" customFormat="1" ht="19.5" customHeight="1" x14ac:dyDescent="0.2">
      <c r="A10" s="35" t="s">
        <v>13</v>
      </c>
      <c r="B10" s="36">
        <v>4</v>
      </c>
      <c r="C10" s="68" t="s">
        <v>87</v>
      </c>
      <c r="D10" s="68" t="s">
        <v>22</v>
      </c>
      <c r="E10" s="37" t="s">
        <v>88</v>
      </c>
      <c r="F10" s="116" t="s">
        <v>219</v>
      </c>
      <c r="G10" s="108">
        <v>39990</v>
      </c>
      <c r="H10" s="35">
        <v>10</v>
      </c>
      <c r="I10" s="36">
        <v>8</v>
      </c>
      <c r="J10" s="35">
        <v>7</v>
      </c>
      <c r="K10" s="36">
        <v>7</v>
      </c>
      <c r="L10" s="35">
        <v>17</v>
      </c>
      <c r="M10" s="35">
        <v>10</v>
      </c>
      <c r="N10" s="36">
        <v>8</v>
      </c>
      <c r="O10" s="35">
        <v>8</v>
      </c>
      <c r="P10" s="36">
        <v>7</v>
      </c>
      <c r="Q10" s="61">
        <f t="shared" si="2"/>
        <v>82</v>
      </c>
      <c r="R10" s="38">
        <f t="shared" si="0"/>
        <v>0</v>
      </c>
      <c r="S10" s="56">
        <f t="shared" si="3"/>
        <v>0.82</v>
      </c>
      <c r="T10" s="38" t="str">
        <f t="shared" si="1"/>
        <v>sehr gut</v>
      </c>
      <c r="U10" s="39">
        <f>IF(ISNUMBER(H10),IF(R10&gt;0,"",RANK(Q10,$Q$7:$Q$21)),"")</f>
        <v>4</v>
      </c>
    </row>
    <row r="11" spans="1:37" s="34" customFormat="1" ht="19.5" customHeight="1" x14ac:dyDescent="0.2">
      <c r="A11" s="50" t="s">
        <v>13</v>
      </c>
      <c r="B11" s="51">
        <v>19</v>
      </c>
      <c r="C11" s="69" t="s">
        <v>89</v>
      </c>
      <c r="D11" s="69" t="s">
        <v>90</v>
      </c>
      <c r="E11" s="52" t="s">
        <v>91</v>
      </c>
      <c r="F11" s="115" t="s">
        <v>216</v>
      </c>
      <c r="G11" s="109">
        <v>40933</v>
      </c>
      <c r="H11" s="50">
        <v>7</v>
      </c>
      <c r="I11" s="51">
        <v>9</v>
      </c>
      <c r="J11" s="50">
        <v>8</v>
      </c>
      <c r="K11" s="51">
        <v>9</v>
      </c>
      <c r="L11" s="50">
        <v>18</v>
      </c>
      <c r="M11" s="50">
        <v>10</v>
      </c>
      <c r="N11" s="51">
        <v>5</v>
      </c>
      <c r="O11" s="50">
        <v>6</v>
      </c>
      <c r="P11" s="51">
        <v>7</v>
      </c>
      <c r="Q11" s="60">
        <f t="shared" si="2"/>
        <v>79</v>
      </c>
      <c r="R11" s="53">
        <f t="shared" si="0"/>
        <v>0</v>
      </c>
      <c r="S11" s="55">
        <f t="shared" si="3"/>
        <v>0.79</v>
      </c>
      <c r="T11" s="53" t="str">
        <f t="shared" si="1"/>
        <v>gut</v>
      </c>
      <c r="U11" s="54">
        <f>IF(ISNUMBER(H11),IF(R11&gt;0,"",RANK(Q11,$Q$7:$Q$21)),"")</f>
        <v>5</v>
      </c>
    </row>
    <row r="12" spans="1:37" s="34" customFormat="1" ht="19.5" customHeight="1" x14ac:dyDescent="0.2">
      <c r="A12" s="35" t="s">
        <v>13</v>
      </c>
      <c r="B12" s="36">
        <v>6</v>
      </c>
      <c r="C12" s="68" t="s">
        <v>32</v>
      </c>
      <c r="D12" s="68" t="s">
        <v>33</v>
      </c>
      <c r="E12" s="37" t="s">
        <v>92</v>
      </c>
      <c r="F12" s="116" t="s">
        <v>219</v>
      </c>
      <c r="G12" s="108">
        <v>40741</v>
      </c>
      <c r="H12" s="35">
        <v>6</v>
      </c>
      <c r="I12" s="36">
        <v>4</v>
      </c>
      <c r="J12" s="35">
        <v>7</v>
      </c>
      <c r="K12" s="36">
        <v>7</v>
      </c>
      <c r="L12" s="35">
        <v>18</v>
      </c>
      <c r="M12" s="35">
        <v>10</v>
      </c>
      <c r="N12" s="36">
        <v>10</v>
      </c>
      <c r="O12" s="35">
        <v>7</v>
      </c>
      <c r="P12" s="36">
        <v>8</v>
      </c>
      <c r="Q12" s="61">
        <f t="shared" si="2"/>
        <v>77</v>
      </c>
      <c r="R12" s="38">
        <f t="shared" si="0"/>
        <v>0</v>
      </c>
      <c r="S12" s="56">
        <f t="shared" si="3"/>
        <v>0.77</v>
      </c>
      <c r="T12" s="38" t="str">
        <f t="shared" si="1"/>
        <v>gut</v>
      </c>
      <c r="U12" s="39">
        <f t="shared" ref="U12:U21" si="4">IF(ISNUMBER(H12),IF(R12&gt;0,"",RANK(Q12,$Q$7:$Q$21)),"")</f>
        <v>6</v>
      </c>
    </row>
    <row r="13" spans="1:37" s="34" customFormat="1" ht="19.5" customHeight="1" x14ac:dyDescent="0.2">
      <c r="A13" s="30" t="s">
        <v>13</v>
      </c>
      <c r="B13" s="31">
        <v>15</v>
      </c>
      <c r="C13" s="70" t="s">
        <v>62</v>
      </c>
      <c r="D13" s="70" t="s">
        <v>68</v>
      </c>
      <c r="E13" s="32" t="s">
        <v>93</v>
      </c>
      <c r="F13" s="117" t="s">
        <v>218</v>
      </c>
      <c r="G13" s="110">
        <v>40959</v>
      </c>
      <c r="H13" s="30">
        <v>8</v>
      </c>
      <c r="I13" s="31">
        <v>9</v>
      </c>
      <c r="J13" s="30">
        <v>6</v>
      </c>
      <c r="K13" s="31">
        <v>7</v>
      </c>
      <c r="L13" s="30">
        <v>18</v>
      </c>
      <c r="M13" s="30">
        <v>10</v>
      </c>
      <c r="N13" s="31">
        <v>5</v>
      </c>
      <c r="O13" s="30">
        <v>7</v>
      </c>
      <c r="P13" s="31">
        <v>7</v>
      </c>
      <c r="Q13" s="60">
        <f t="shared" si="2"/>
        <v>77</v>
      </c>
      <c r="R13" s="53">
        <f t="shared" si="0"/>
        <v>0</v>
      </c>
      <c r="S13" s="55">
        <f t="shared" si="3"/>
        <v>0.77</v>
      </c>
      <c r="T13" s="33" t="str">
        <f t="shared" si="1"/>
        <v>gut</v>
      </c>
      <c r="U13" s="54">
        <f t="shared" si="4"/>
        <v>6</v>
      </c>
    </row>
    <row r="14" spans="1:37" s="34" customFormat="1" ht="19.5" customHeight="1" x14ac:dyDescent="0.2">
      <c r="A14" s="35" t="s">
        <v>13</v>
      </c>
      <c r="B14" s="36">
        <v>14</v>
      </c>
      <c r="C14" s="68" t="s">
        <v>94</v>
      </c>
      <c r="D14" s="68" t="s">
        <v>95</v>
      </c>
      <c r="E14" s="68" t="s">
        <v>96</v>
      </c>
      <c r="F14" s="116" t="s">
        <v>219</v>
      </c>
      <c r="G14" s="108">
        <v>41034</v>
      </c>
      <c r="H14" s="35">
        <v>7</v>
      </c>
      <c r="I14" s="36">
        <v>9</v>
      </c>
      <c r="J14" s="35">
        <v>10</v>
      </c>
      <c r="K14" s="36">
        <v>8</v>
      </c>
      <c r="L14" s="35">
        <v>19</v>
      </c>
      <c r="M14" s="35">
        <v>7</v>
      </c>
      <c r="N14" s="36">
        <v>3</v>
      </c>
      <c r="O14" s="35">
        <v>4</v>
      </c>
      <c r="P14" s="36">
        <v>9</v>
      </c>
      <c r="Q14" s="61">
        <f t="shared" si="2"/>
        <v>76</v>
      </c>
      <c r="R14" s="38">
        <f t="shared" si="0"/>
        <v>0</v>
      </c>
      <c r="S14" s="56">
        <f t="shared" si="3"/>
        <v>0.76</v>
      </c>
      <c r="T14" s="38" t="str">
        <f t="shared" si="1"/>
        <v>gut</v>
      </c>
      <c r="U14" s="39">
        <f t="shared" si="4"/>
        <v>8</v>
      </c>
    </row>
    <row r="15" spans="1:37" s="34" customFormat="1" ht="19.5" customHeight="1" x14ac:dyDescent="0.2">
      <c r="A15" s="30" t="s">
        <v>13</v>
      </c>
      <c r="B15" s="31">
        <v>5</v>
      </c>
      <c r="C15" s="70" t="s">
        <v>97</v>
      </c>
      <c r="D15" s="70" t="s">
        <v>23</v>
      </c>
      <c r="E15" s="32" t="s">
        <v>98</v>
      </c>
      <c r="F15" s="117" t="s">
        <v>218</v>
      </c>
      <c r="G15" s="110">
        <v>40345</v>
      </c>
      <c r="H15" s="30">
        <v>9</v>
      </c>
      <c r="I15" s="31">
        <v>9</v>
      </c>
      <c r="J15" s="30">
        <v>10</v>
      </c>
      <c r="K15" s="31">
        <v>4</v>
      </c>
      <c r="L15" s="30">
        <v>12</v>
      </c>
      <c r="M15" s="30">
        <v>10</v>
      </c>
      <c r="N15" s="31">
        <v>10</v>
      </c>
      <c r="O15" s="30">
        <v>4</v>
      </c>
      <c r="P15" s="31">
        <v>7</v>
      </c>
      <c r="Q15" s="60">
        <f t="shared" si="2"/>
        <v>75</v>
      </c>
      <c r="R15" s="53">
        <f t="shared" si="0"/>
        <v>0</v>
      </c>
      <c r="S15" s="55">
        <f t="shared" si="3"/>
        <v>0.75</v>
      </c>
      <c r="T15" s="33" t="str">
        <f t="shared" si="1"/>
        <v>gut</v>
      </c>
      <c r="U15" s="54">
        <f t="shared" si="4"/>
        <v>9</v>
      </c>
    </row>
    <row r="16" spans="1:37" s="34" customFormat="1" ht="19.5" customHeight="1" x14ac:dyDescent="0.2">
      <c r="A16" s="35" t="s">
        <v>13</v>
      </c>
      <c r="B16" s="36">
        <v>10</v>
      </c>
      <c r="C16" s="68" t="s">
        <v>34</v>
      </c>
      <c r="D16" s="68" t="s">
        <v>35</v>
      </c>
      <c r="E16" s="37" t="s">
        <v>36</v>
      </c>
      <c r="F16" s="116" t="s">
        <v>221</v>
      </c>
      <c r="G16" s="108">
        <v>41644</v>
      </c>
      <c r="H16" s="35">
        <v>7</v>
      </c>
      <c r="I16" s="36">
        <v>6</v>
      </c>
      <c r="J16" s="35">
        <v>8</v>
      </c>
      <c r="K16" s="36">
        <v>7</v>
      </c>
      <c r="L16" s="35">
        <v>16</v>
      </c>
      <c r="M16" s="35">
        <v>10</v>
      </c>
      <c r="N16" s="36">
        <v>8</v>
      </c>
      <c r="O16" s="35">
        <v>7</v>
      </c>
      <c r="P16" s="36">
        <v>6</v>
      </c>
      <c r="Q16" s="61">
        <f t="shared" si="2"/>
        <v>75</v>
      </c>
      <c r="R16" s="38">
        <f t="shared" si="0"/>
        <v>0</v>
      </c>
      <c r="S16" s="56">
        <f t="shared" si="3"/>
        <v>0.75</v>
      </c>
      <c r="T16" s="38" t="str">
        <f t="shared" si="1"/>
        <v>gut</v>
      </c>
      <c r="U16" s="39">
        <f t="shared" si="4"/>
        <v>9</v>
      </c>
    </row>
    <row r="17" spans="1:21" s="34" customFormat="1" ht="19.5" customHeight="1" x14ac:dyDescent="0.2">
      <c r="A17" s="50" t="s">
        <v>13</v>
      </c>
      <c r="B17" s="51">
        <v>16</v>
      </c>
      <c r="C17" s="69" t="s">
        <v>99</v>
      </c>
      <c r="D17" s="69" t="s">
        <v>100</v>
      </c>
      <c r="E17" s="52" t="s">
        <v>101</v>
      </c>
      <c r="F17" s="115" t="s">
        <v>218</v>
      </c>
      <c r="G17" s="109">
        <v>41470</v>
      </c>
      <c r="H17" s="50">
        <v>8</v>
      </c>
      <c r="I17" s="51">
        <v>8</v>
      </c>
      <c r="J17" s="50">
        <v>6</v>
      </c>
      <c r="K17" s="51">
        <v>5</v>
      </c>
      <c r="L17" s="50">
        <v>17</v>
      </c>
      <c r="M17" s="50">
        <v>10</v>
      </c>
      <c r="N17" s="51">
        <v>8</v>
      </c>
      <c r="O17" s="50">
        <v>6</v>
      </c>
      <c r="P17" s="51">
        <v>7</v>
      </c>
      <c r="Q17" s="60">
        <f t="shared" si="2"/>
        <v>75</v>
      </c>
      <c r="R17" s="53">
        <f t="shared" si="0"/>
        <v>0</v>
      </c>
      <c r="S17" s="55">
        <f t="shared" si="3"/>
        <v>0.75</v>
      </c>
      <c r="T17" s="53" t="str">
        <f t="shared" si="1"/>
        <v>gut</v>
      </c>
      <c r="U17" s="54">
        <f t="shared" si="4"/>
        <v>9</v>
      </c>
    </row>
    <row r="18" spans="1:21" s="34" customFormat="1" ht="19.5" customHeight="1" x14ac:dyDescent="0.2">
      <c r="A18" s="35" t="s">
        <v>13</v>
      </c>
      <c r="B18" s="36">
        <v>17</v>
      </c>
      <c r="C18" s="68" t="s">
        <v>102</v>
      </c>
      <c r="D18" s="68" t="s">
        <v>60</v>
      </c>
      <c r="E18" s="37" t="s">
        <v>103</v>
      </c>
      <c r="F18" s="116" t="s">
        <v>219</v>
      </c>
      <c r="G18" s="108">
        <v>40603</v>
      </c>
      <c r="H18" s="35">
        <v>8</v>
      </c>
      <c r="I18" s="36">
        <v>8</v>
      </c>
      <c r="J18" s="35">
        <v>5</v>
      </c>
      <c r="K18" s="36">
        <v>6</v>
      </c>
      <c r="L18" s="35">
        <v>20</v>
      </c>
      <c r="M18" s="35">
        <v>10</v>
      </c>
      <c r="N18" s="36">
        <v>5</v>
      </c>
      <c r="O18" s="35">
        <v>4</v>
      </c>
      <c r="P18" s="36">
        <v>6</v>
      </c>
      <c r="Q18" s="61">
        <f t="shared" si="2"/>
        <v>72</v>
      </c>
      <c r="R18" s="38">
        <f t="shared" si="0"/>
        <v>0</v>
      </c>
      <c r="S18" s="56">
        <f t="shared" si="3"/>
        <v>0.72</v>
      </c>
      <c r="T18" s="38" t="str">
        <f t="shared" si="1"/>
        <v>gut</v>
      </c>
      <c r="U18" s="39">
        <f t="shared" si="4"/>
        <v>12</v>
      </c>
    </row>
    <row r="19" spans="1:21" s="34" customFormat="1" ht="19.5" customHeight="1" x14ac:dyDescent="0.2">
      <c r="A19" s="50" t="s">
        <v>13</v>
      </c>
      <c r="B19" s="51">
        <v>9</v>
      </c>
      <c r="C19" s="69" t="s">
        <v>104</v>
      </c>
      <c r="D19" s="69" t="s">
        <v>105</v>
      </c>
      <c r="E19" s="52" t="s">
        <v>106</v>
      </c>
      <c r="F19" s="115" t="s">
        <v>218</v>
      </c>
      <c r="G19" s="109">
        <v>41490</v>
      </c>
      <c r="H19" s="50">
        <v>8</v>
      </c>
      <c r="I19" s="51">
        <v>6</v>
      </c>
      <c r="J19" s="50">
        <v>7</v>
      </c>
      <c r="K19" s="51">
        <v>10</v>
      </c>
      <c r="L19" s="50">
        <v>6</v>
      </c>
      <c r="M19" s="50">
        <v>7</v>
      </c>
      <c r="N19" s="51">
        <v>8</v>
      </c>
      <c r="O19" s="50">
        <v>9</v>
      </c>
      <c r="P19" s="51">
        <v>9</v>
      </c>
      <c r="Q19" s="62">
        <f t="shared" si="2"/>
        <v>70</v>
      </c>
      <c r="R19" s="53">
        <f t="shared" si="0"/>
        <v>0</v>
      </c>
      <c r="S19" s="55">
        <f t="shared" si="3"/>
        <v>0.7</v>
      </c>
      <c r="T19" s="53" t="str">
        <f t="shared" si="1"/>
        <v>gut</v>
      </c>
      <c r="U19" s="54">
        <f t="shared" si="4"/>
        <v>13</v>
      </c>
    </row>
    <row r="20" spans="1:21" s="34" customFormat="1" ht="19.5" customHeight="1" x14ac:dyDescent="0.2">
      <c r="A20" s="35" t="s">
        <v>13</v>
      </c>
      <c r="B20" s="36">
        <v>20</v>
      </c>
      <c r="C20" s="68" t="s">
        <v>107</v>
      </c>
      <c r="D20" s="68" t="s">
        <v>1</v>
      </c>
      <c r="E20" s="37" t="s">
        <v>108</v>
      </c>
      <c r="F20" s="116" t="s">
        <v>216</v>
      </c>
      <c r="G20" s="108">
        <v>42173</v>
      </c>
      <c r="H20" s="35">
        <v>8</v>
      </c>
      <c r="I20" s="36">
        <v>8</v>
      </c>
      <c r="J20" s="35">
        <v>5</v>
      </c>
      <c r="K20" s="36">
        <v>7</v>
      </c>
      <c r="L20" s="35">
        <v>16</v>
      </c>
      <c r="M20" s="35">
        <v>10</v>
      </c>
      <c r="N20" s="36">
        <v>6</v>
      </c>
      <c r="O20" s="35">
        <v>5</v>
      </c>
      <c r="P20" s="36">
        <v>5</v>
      </c>
      <c r="Q20" s="61">
        <f t="shared" si="2"/>
        <v>70</v>
      </c>
      <c r="R20" s="38">
        <f t="shared" si="0"/>
        <v>0</v>
      </c>
      <c r="S20" s="56">
        <f t="shared" si="3"/>
        <v>0.7</v>
      </c>
      <c r="T20" s="38" t="str">
        <f t="shared" si="1"/>
        <v>gut</v>
      </c>
      <c r="U20" s="39">
        <f t="shared" si="4"/>
        <v>13</v>
      </c>
    </row>
    <row r="21" spans="1:21" s="34" customFormat="1" ht="19.5" customHeight="1" x14ac:dyDescent="0.2">
      <c r="A21" s="50" t="s">
        <v>13</v>
      </c>
      <c r="B21" s="51">
        <v>2</v>
      </c>
      <c r="C21" s="69" t="s">
        <v>109</v>
      </c>
      <c r="D21" s="69" t="s">
        <v>110</v>
      </c>
      <c r="E21" s="52" t="s">
        <v>111</v>
      </c>
      <c r="F21" s="115" t="s">
        <v>219</v>
      </c>
      <c r="G21" s="109">
        <v>40620</v>
      </c>
      <c r="H21" s="50">
        <v>8</v>
      </c>
      <c r="I21" s="51">
        <v>7</v>
      </c>
      <c r="J21" s="50">
        <v>3</v>
      </c>
      <c r="K21" s="51">
        <v>6</v>
      </c>
      <c r="L21" s="50">
        <v>10</v>
      </c>
      <c r="M21" s="50">
        <v>10</v>
      </c>
      <c r="N21" s="51">
        <v>5</v>
      </c>
      <c r="O21" s="50">
        <v>6</v>
      </c>
      <c r="P21" s="51">
        <v>7</v>
      </c>
      <c r="Q21" s="62">
        <f t="shared" si="2"/>
        <v>62</v>
      </c>
      <c r="R21" s="53">
        <f t="shared" si="0"/>
        <v>0</v>
      </c>
      <c r="S21" s="55">
        <f t="shared" si="3"/>
        <v>0.62</v>
      </c>
      <c r="T21" s="53" t="str">
        <f t="shared" si="1"/>
        <v>bestanden</v>
      </c>
      <c r="U21" s="54">
        <f t="shared" si="4"/>
        <v>15</v>
      </c>
    </row>
    <row r="22" spans="1:21" s="34" customFormat="1" ht="19.5" customHeight="1" x14ac:dyDescent="0.2">
      <c r="A22" s="46" t="s">
        <v>13</v>
      </c>
      <c r="B22" s="47">
        <v>8</v>
      </c>
      <c r="C22" s="71" t="s">
        <v>0</v>
      </c>
      <c r="D22" s="71" t="s">
        <v>15</v>
      </c>
      <c r="E22" s="48" t="s">
        <v>16</v>
      </c>
      <c r="F22" s="118" t="s">
        <v>216</v>
      </c>
      <c r="G22" s="111">
        <v>40457</v>
      </c>
      <c r="H22" s="46">
        <v>8</v>
      </c>
      <c r="I22" s="47">
        <v>7</v>
      </c>
      <c r="J22" s="46">
        <v>9</v>
      </c>
      <c r="K22" s="47">
        <v>9</v>
      </c>
      <c r="L22" s="46">
        <v>0</v>
      </c>
      <c r="M22" s="46">
        <v>7</v>
      </c>
      <c r="N22" s="47">
        <v>2</v>
      </c>
      <c r="O22" s="46">
        <v>8</v>
      </c>
      <c r="P22" s="47">
        <v>9</v>
      </c>
      <c r="Q22" s="63">
        <f t="shared" ref="Q22:Q27" si="5">SUM(H22:P22)</f>
        <v>59</v>
      </c>
      <c r="R22" s="45">
        <f t="shared" ref="R22:R27" si="6">COUNTIF(H22:P22,0)</f>
        <v>1</v>
      </c>
      <c r="S22" s="57">
        <f t="shared" ref="S22:S27" si="7">ROUND(Q22/100,2)</f>
        <v>0.59</v>
      </c>
      <c r="T22" s="45" t="str">
        <f t="shared" ref="T22:T27" si="8">IF(ISNUMBER(H22),IF(R22&gt;0,"n.B",IF(S22&lt;51%,"n.B.",IF(S22&lt;65%,"bestanden",IF(S22&lt;81%,"gut",IF(S22&lt;91%,"sehr gut","vorzüglich"))))),"")</f>
        <v>n.B</v>
      </c>
      <c r="U22" s="49" t="str">
        <f t="shared" ref="U22:U27" si="9">IF(ISNUMBER(H22),IF(R22&gt;0,"",RANK(Q22,$Q$7:$Q$27)),"")</f>
        <v/>
      </c>
    </row>
    <row r="23" spans="1:21" s="34" customFormat="1" ht="19.5" customHeight="1" x14ac:dyDescent="0.2">
      <c r="A23" s="46" t="s">
        <v>13</v>
      </c>
      <c r="B23" s="47">
        <v>21</v>
      </c>
      <c r="C23" s="71" t="s">
        <v>55</v>
      </c>
      <c r="D23" s="71" t="s">
        <v>53</v>
      </c>
      <c r="E23" s="48" t="s">
        <v>50</v>
      </c>
      <c r="F23" s="118" t="s">
        <v>218</v>
      </c>
      <c r="G23" s="111">
        <v>41643</v>
      </c>
      <c r="H23" s="46">
        <v>8</v>
      </c>
      <c r="I23" s="47">
        <v>8</v>
      </c>
      <c r="J23" s="46">
        <v>7</v>
      </c>
      <c r="K23" s="47">
        <v>4</v>
      </c>
      <c r="L23" s="46">
        <v>9</v>
      </c>
      <c r="M23" s="46">
        <v>10</v>
      </c>
      <c r="N23" s="47">
        <v>0</v>
      </c>
      <c r="O23" s="46">
        <v>5</v>
      </c>
      <c r="P23" s="47">
        <v>5</v>
      </c>
      <c r="Q23" s="63">
        <f t="shared" si="5"/>
        <v>56</v>
      </c>
      <c r="R23" s="45">
        <f t="shared" si="6"/>
        <v>1</v>
      </c>
      <c r="S23" s="57">
        <f t="shared" si="7"/>
        <v>0.56000000000000005</v>
      </c>
      <c r="T23" s="45" t="str">
        <f t="shared" si="8"/>
        <v>n.B</v>
      </c>
      <c r="U23" s="49" t="str">
        <f t="shared" si="9"/>
        <v/>
      </c>
    </row>
    <row r="24" spans="1:21" s="34" customFormat="1" ht="19.5" customHeight="1" x14ac:dyDescent="0.2">
      <c r="A24" s="46" t="s">
        <v>13</v>
      </c>
      <c r="B24" s="47">
        <v>22</v>
      </c>
      <c r="C24" s="71" t="s">
        <v>112</v>
      </c>
      <c r="D24" s="71" t="s">
        <v>67</v>
      </c>
      <c r="E24" s="48" t="s">
        <v>113</v>
      </c>
      <c r="F24" s="118" t="s">
        <v>219</v>
      </c>
      <c r="G24" s="111">
        <v>41643</v>
      </c>
      <c r="H24" s="46">
        <v>8</v>
      </c>
      <c r="I24" s="47">
        <v>0</v>
      </c>
      <c r="J24" s="46">
        <v>10</v>
      </c>
      <c r="K24" s="47">
        <v>10</v>
      </c>
      <c r="L24" s="46">
        <v>11</v>
      </c>
      <c r="M24" s="46">
        <v>10</v>
      </c>
      <c r="N24" s="47">
        <v>0</v>
      </c>
      <c r="O24" s="46">
        <v>7</v>
      </c>
      <c r="P24" s="47">
        <v>0</v>
      </c>
      <c r="Q24" s="63">
        <f t="shared" si="5"/>
        <v>56</v>
      </c>
      <c r="R24" s="45">
        <f t="shared" si="6"/>
        <v>3</v>
      </c>
      <c r="S24" s="57">
        <f t="shared" si="7"/>
        <v>0.56000000000000005</v>
      </c>
      <c r="T24" s="45" t="str">
        <f t="shared" si="8"/>
        <v>n.B</v>
      </c>
      <c r="U24" s="49" t="str">
        <f t="shared" si="9"/>
        <v/>
      </c>
    </row>
    <row r="25" spans="1:21" s="34" customFormat="1" ht="19.5" customHeight="1" x14ac:dyDescent="0.2">
      <c r="A25" s="46" t="s">
        <v>13</v>
      </c>
      <c r="B25" s="47">
        <v>3</v>
      </c>
      <c r="C25" s="71" t="s">
        <v>114</v>
      </c>
      <c r="D25" s="71" t="s">
        <v>24</v>
      </c>
      <c r="E25" s="48" t="s">
        <v>115</v>
      </c>
      <c r="F25" s="118" t="s">
        <v>220</v>
      </c>
      <c r="G25" s="111">
        <v>41050</v>
      </c>
      <c r="H25" s="46">
        <v>7</v>
      </c>
      <c r="I25" s="47">
        <v>5</v>
      </c>
      <c r="J25" s="46">
        <v>10</v>
      </c>
      <c r="K25" s="47">
        <v>0</v>
      </c>
      <c r="L25" s="46">
        <v>0</v>
      </c>
      <c r="M25" s="46">
        <v>10</v>
      </c>
      <c r="N25" s="47">
        <v>9</v>
      </c>
      <c r="O25" s="46">
        <v>9</v>
      </c>
      <c r="P25" s="47">
        <v>5</v>
      </c>
      <c r="Q25" s="63">
        <f t="shared" si="5"/>
        <v>55</v>
      </c>
      <c r="R25" s="45">
        <f t="shared" si="6"/>
        <v>2</v>
      </c>
      <c r="S25" s="57">
        <f t="shared" si="7"/>
        <v>0.55000000000000004</v>
      </c>
      <c r="T25" s="45" t="str">
        <f t="shared" si="8"/>
        <v>n.B</v>
      </c>
      <c r="U25" s="49" t="str">
        <f t="shared" si="9"/>
        <v/>
      </c>
    </row>
    <row r="26" spans="1:21" s="34" customFormat="1" ht="19.5" customHeight="1" x14ac:dyDescent="0.2">
      <c r="A26" s="46" t="s">
        <v>13</v>
      </c>
      <c r="B26" s="47">
        <v>13</v>
      </c>
      <c r="C26" s="71" t="s">
        <v>116</v>
      </c>
      <c r="D26" s="71" t="s">
        <v>117</v>
      </c>
      <c r="E26" s="48" t="s">
        <v>118</v>
      </c>
      <c r="F26" s="118" t="s">
        <v>216</v>
      </c>
      <c r="G26" s="111">
        <v>41025</v>
      </c>
      <c r="H26" s="46">
        <v>10</v>
      </c>
      <c r="I26" s="47">
        <v>8</v>
      </c>
      <c r="J26" s="46">
        <v>3</v>
      </c>
      <c r="K26" s="47">
        <v>0</v>
      </c>
      <c r="L26" s="46">
        <v>0</v>
      </c>
      <c r="M26" s="46">
        <v>10</v>
      </c>
      <c r="N26" s="47">
        <v>5</v>
      </c>
      <c r="O26" s="46">
        <v>7</v>
      </c>
      <c r="P26" s="47">
        <v>4</v>
      </c>
      <c r="Q26" s="63">
        <f t="shared" si="5"/>
        <v>47</v>
      </c>
      <c r="R26" s="45">
        <f t="shared" si="6"/>
        <v>2</v>
      </c>
      <c r="S26" s="57">
        <f t="shared" si="7"/>
        <v>0.47</v>
      </c>
      <c r="T26" s="45" t="str">
        <f t="shared" si="8"/>
        <v>n.B</v>
      </c>
      <c r="U26" s="49" t="str">
        <f t="shared" si="9"/>
        <v/>
      </c>
    </row>
    <row r="27" spans="1:21" s="34" customFormat="1" ht="19.5" customHeight="1" x14ac:dyDescent="0.2">
      <c r="A27" s="46" t="s">
        <v>13</v>
      </c>
      <c r="B27" s="47">
        <v>1</v>
      </c>
      <c r="C27" s="71" t="s">
        <v>119</v>
      </c>
      <c r="D27" s="71" t="s">
        <v>120</v>
      </c>
      <c r="E27" s="48" t="s">
        <v>121</v>
      </c>
      <c r="F27" s="118" t="s">
        <v>219</v>
      </c>
      <c r="G27" s="111">
        <v>40992</v>
      </c>
      <c r="H27" s="46">
        <v>10</v>
      </c>
      <c r="I27" s="47">
        <v>8</v>
      </c>
      <c r="J27" s="46">
        <v>7</v>
      </c>
      <c r="K27" s="47">
        <v>0</v>
      </c>
      <c r="L27" s="46">
        <v>0</v>
      </c>
      <c r="M27" s="46">
        <v>0</v>
      </c>
      <c r="N27" s="47">
        <v>0</v>
      </c>
      <c r="O27" s="46">
        <v>0</v>
      </c>
      <c r="P27" s="47">
        <v>0</v>
      </c>
      <c r="Q27" s="63">
        <f t="shared" si="5"/>
        <v>25</v>
      </c>
      <c r="R27" s="45">
        <f t="shared" si="6"/>
        <v>6</v>
      </c>
      <c r="S27" s="57">
        <f t="shared" si="7"/>
        <v>0.25</v>
      </c>
      <c r="T27" s="45" t="str">
        <f t="shared" si="8"/>
        <v>n.B</v>
      </c>
      <c r="U27" s="49" t="str">
        <f t="shared" si="9"/>
        <v/>
      </c>
    </row>
    <row r="28" spans="1:21" s="34" customFormat="1" ht="19.5" customHeight="1" thickBot="1" x14ac:dyDescent="0.25">
      <c r="A28" s="87" t="s">
        <v>13</v>
      </c>
      <c r="B28" s="88">
        <v>7</v>
      </c>
      <c r="C28" s="89" t="s">
        <v>122</v>
      </c>
      <c r="D28" s="89" t="s">
        <v>31</v>
      </c>
      <c r="E28" s="90" t="s">
        <v>123</v>
      </c>
      <c r="F28" s="119" t="s">
        <v>219</v>
      </c>
      <c r="G28" s="113">
        <v>41666</v>
      </c>
      <c r="H28" s="91" t="s">
        <v>124</v>
      </c>
      <c r="I28" s="88"/>
      <c r="J28" s="87"/>
      <c r="K28" s="88"/>
      <c r="L28" s="87"/>
      <c r="M28" s="87"/>
      <c r="N28" s="88"/>
      <c r="O28" s="87"/>
      <c r="P28" s="88"/>
      <c r="Q28" s="92"/>
      <c r="R28" s="93"/>
      <c r="S28" s="94"/>
      <c r="T28" s="93"/>
      <c r="U28" s="95"/>
    </row>
    <row r="29" spans="1:21" ht="19.5" customHeight="1" x14ac:dyDescent="0.25">
      <c r="A29" s="75" t="s">
        <v>125</v>
      </c>
    </row>
  </sheetData>
  <sheetProtection autoFilter="0"/>
  <mergeCells count="10">
    <mergeCell ref="A6:B6"/>
    <mergeCell ref="C6:D6"/>
    <mergeCell ref="H4:U4"/>
    <mergeCell ref="A4:E4"/>
    <mergeCell ref="H2:T2"/>
    <mergeCell ref="H5:I5"/>
    <mergeCell ref="M5:N5"/>
    <mergeCell ref="O5:P5"/>
    <mergeCell ref="Q5:U5"/>
    <mergeCell ref="J5:K5"/>
  </mergeCells>
  <phoneticPr fontId="2" type="noConversion"/>
  <printOptions horizontalCentered="1"/>
  <pageMargins left="0.23622047244094491" right="0.23622047244094491" top="0.94488188976377963" bottom="0.39370078740157483" header="0.55118110236220474" footer="0.23622047244094491"/>
  <pageSetup paperSize="9" scale="75" orientation="landscape" r:id="rId1"/>
  <headerFooter alignWithMargins="0">
    <oddHeader>&amp;C&amp;"Arial,Fett Kursiv"&amp;14&amp;A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6" sqref="C6"/>
    </sheetView>
  </sheetViews>
  <sheetFormatPr baseColWidth="10" defaultRowHeight="12.75" x14ac:dyDescent="0.2"/>
  <cols>
    <col min="1" max="1" width="16.7109375" bestFit="1" customWidth="1"/>
    <col min="2" max="2" width="17.85546875" bestFit="1" customWidth="1"/>
    <col min="3" max="3" width="30.28515625" bestFit="1" customWidth="1"/>
    <col min="4" max="4" width="12.140625" bestFit="1" customWidth="1"/>
  </cols>
  <sheetData>
    <row r="1" spans="1:4" ht="30" x14ac:dyDescent="0.2">
      <c r="A1" s="155" t="s">
        <v>223</v>
      </c>
    </row>
    <row r="2" spans="1:4" ht="21" customHeight="1" x14ac:dyDescent="0.2">
      <c r="A2" s="157" t="s">
        <v>224</v>
      </c>
      <c r="B2" s="157" t="s">
        <v>225</v>
      </c>
      <c r="C2" s="159" t="s">
        <v>7</v>
      </c>
      <c r="D2" s="157" t="s">
        <v>226</v>
      </c>
    </row>
    <row r="3" spans="1:4" ht="21" customHeight="1" x14ac:dyDescent="0.2">
      <c r="A3" s="156">
        <v>3</v>
      </c>
      <c r="B3" s="158" t="s">
        <v>227</v>
      </c>
      <c r="C3" s="158" t="s">
        <v>228</v>
      </c>
      <c r="D3" s="160" t="s">
        <v>229</v>
      </c>
    </row>
    <row r="4" spans="1:4" ht="21" customHeight="1" x14ac:dyDescent="0.2">
      <c r="A4" s="156">
        <v>5</v>
      </c>
      <c r="B4" s="158" t="s">
        <v>230</v>
      </c>
      <c r="C4" s="158" t="s">
        <v>231</v>
      </c>
      <c r="D4" s="160" t="s">
        <v>232</v>
      </c>
    </row>
    <row r="5" spans="1:4" ht="21" customHeight="1" x14ac:dyDescent="0.2">
      <c r="A5" s="156">
        <v>13</v>
      </c>
      <c r="B5" s="158" t="s">
        <v>233</v>
      </c>
      <c r="C5" s="158" t="s">
        <v>234</v>
      </c>
      <c r="D5" s="160" t="s">
        <v>235</v>
      </c>
    </row>
    <row r="6" spans="1:4" ht="21" customHeight="1" x14ac:dyDescent="0.2">
      <c r="A6" s="156">
        <v>1</v>
      </c>
      <c r="B6" s="158" t="s">
        <v>236</v>
      </c>
      <c r="C6" s="158" t="s">
        <v>237</v>
      </c>
      <c r="D6" s="160" t="s">
        <v>238</v>
      </c>
    </row>
    <row r="7" spans="1:4" ht="21" customHeight="1" x14ac:dyDescent="0.2">
      <c r="A7" s="156">
        <v>4</v>
      </c>
      <c r="B7" s="158" t="s">
        <v>239</v>
      </c>
      <c r="C7" s="158" t="s">
        <v>133</v>
      </c>
      <c r="D7" s="160" t="s">
        <v>240</v>
      </c>
    </row>
    <row r="8" spans="1:4" ht="21" customHeight="1" x14ac:dyDescent="0.2">
      <c r="A8" s="156">
        <v>7</v>
      </c>
      <c r="B8" s="158" t="s">
        <v>241</v>
      </c>
      <c r="C8" s="158" t="s">
        <v>242</v>
      </c>
      <c r="D8" s="160" t="s">
        <v>240</v>
      </c>
    </row>
    <row r="9" spans="1:4" ht="21" customHeight="1" x14ac:dyDescent="0.2">
      <c r="A9" s="156">
        <v>8</v>
      </c>
      <c r="B9" s="158" t="s">
        <v>243</v>
      </c>
      <c r="C9" s="158" t="s">
        <v>244</v>
      </c>
      <c r="D9" s="160" t="s">
        <v>240</v>
      </c>
    </row>
    <row r="10" spans="1:4" ht="21" customHeight="1" x14ac:dyDescent="0.2">
      <c r="A10" s="156">
        <v>11</v>
      </c>
      <c r="B10" s="158" t="s">
        <v>245</v>
      </c>
      <c r="C10" s="158" t="s">
        <v>182</v>
      </c>
      <c r="D10" s="160" t="s">
        <v>240</v>
      </c>
    </row>
    <row r="11" spans="1:4" ht="21" customHeight="1" x14ac:dyDescent="0.2">
      <c r="A11" s="156">
        <v>12</v>
      </c>
      <c r="B11" s="158" t="s">
        <v>246</v>
      </c>
      <c r="C11" s="158" t="s">
        <v>247</v>
      </c>
      <c r="D11" s="160" t="s">
        <v>240</v>
      </c>
    </row>
    <row r="12" spans="1:4" ht="21" customHeight="1" x14ac:dyDescent="0.2">
      <c r="A12" s="156">
        <v>14</v>
      </c>
      <c r="B12" s="158" t="s">
        <v>248</v>
      </c>
      <c r="C12" s="158" t="s">
        <v>249</v>
      </c>
      <c r="D12" s="160" t="s">
        <v>240</v>
      </c>
    </row>
    <row r="13" spans="1:4" ht="21" customHeight="1" x14ac:dyDescent="0.2">
      <c r="A13" s="156">
        <v>2</v>
      </c>
      <c r="B13" s="158" t="s">
        <v>250</v>
      </c>
      <c r="C13" s="158" t="s">
        <v>143</v>
      </c>
      <c r="D13" s="160" t="s">
        <v>251</v>
      </c>
    </row>
    <row r="14" spans="1:4" ht="21" customHeight="1" x14ac:dyDescent="0.2">
      <c r="A14" s="156">
        <v>6</v>
      </c>
      <c r="B14" s="158" t="s">
        <v>252</v>
      </c>
      <c r="C14" s="158" t="s">
        <v>27</v>
      </c>
      <c r="D14" s="160" t="s">
        <v>251</v>
      </c>
    </row>
    <row r="15" spans="1:4" ht="21" customHeight="1" x14ac:dyDescent="0.2">
      <c r="A15" s="156">
        <v>9</v>
      </c>
      <c r="B15" s="158" t="s">
        <v>253</v>
      </c>
      <c r="C15" s="158" t="s">
        <v>254</v>
      </c>
      <c r="D15" s="160" t="s">
        <v>251</v>
      </c>
    </row>
    <row r="16" spans="1:4" ht="21" customHeight="1" x14ac:dyDescent="0.2">
      <c r="A16" s="156">
        <v>10</v>
      </c>
      <c r="B16" s="158" t="s">
        <v>255</v>
      </c>
      <c r="C16" s="158" t="s">
        <v>256</v>
      </c>
      <c r="D16" s="160" t="s">
        <v>251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7" sqref="D7"/>
    </sheetView>
  </sheetViews>
  <sheetFormatPr baseColWidth="10" defaultRowHeight="12.75" x14ac:dyDescent="0.2"/>
  <cols>
    <col min="1" max="1" width="13.28515625" bestFit="1" customWidth="1"/>
    <col min="2" max="2" width="16.28515625" bestFit="1" customWidth="1"/>
    <col min="3" max="3" width="28.7109375" bestFit="1" customWidth="1"/>
    <col min="4" max="4" width="12.140625" bestFit="1" customWidth="1"/>
  </cols>
  <sheetData>
    <row r="1" spans="1:4" ht="30" x14ac:dyDescent="0.2">
      <c r="A1" s="155" t="s">
        <v>257</v>
      </c>
    </row>
    <row r="2" spans="1:4" ht="21.75" customHeight="1" x14ac:dyDescent="0.2">
      <c r="A2" s="157" t="s">
        <v>224</v>
      </c>
      <c r="B2" s="160" t="s">
        <v>225</v>
      </c>
      <c r="C2" s="160" t="s">
        <v>7</v>
      </c>
      <c r="D2" s="160" t="s">
        <v>226</v>
      </c>
    </row>
    <row r="3" spans="1:4" ht="21.75" customHeight="1" x14ac:dyDescent="0.2">
      <c r="A3" s="156">
        <v>7</v>
      </c>
      <c r="B3" s="158" t="s">
        <v>258</v>
      </c>
      <c r="C3" s="158" t="s">
        <v>259</v>
      </c>
      <c r="D3" s="160" t="s">
        <v>229</v>
      </c>
    </row>
    <row r="4" spans="1:4" ht="21.75" customHeight="1" x14ac:dyDescent="0.2">
      <c r="A4" s="156">
        <v>1</v>
      </c>
      <c r="B4" s="158" t="s">
        <v>241</v>
      </c>
      <c r="C4" s="158" t="s">
        <v>260</v>
      </c>
      <c r="D4" s="160" t="s">
        <v>232</v>
      </c>
    </row>
    <row r="5" spans="1:4" ht="21.75" customHeight="1" x14ac:dyDescent="0.2">
      <c r="A5" s="156">
        <v>11</v>
      </c>
      <c r="B5" s="158" t="s">
        <v>261</v>
      </c>
      <c r="C5" s="158" t="s">
        <v>108</v>
      </c>
      <c r="D5" s="160" t="s">
        <v>262</v>
      </c>
    </row>
    <row r="6" spans="1:4" ht="21.75" customHeight="1" x14ac:dyDescent="0.2">
      <c r="A6" s="156">
        <v>3</v>
      </c>
      <c r="B6" s="158" t="s">
        <v>263</v>
      </c>
      <c r="C6" s="158" t="s">
        <v>264</v>
      </c>
      <c r="D6" s="160" t="s">
        <v>265</v>
      </c>
    </row>
    <row r="7" spans="1:4" ht="21.75" customHeight="1" x14ac:dyDescent="0.2">
      <c r="A7" s="156">
        <v>2</v>
      </c>
      <c r="B7" s="158" t="s">
        <v>266</v>
      </c>
      <c r="C7" s="158" t="s">
        <v>91</v>
      </c>
      <c r="D7" s="160" t="s">
        <v>267</v>
      </c>
    </row>
    <row r="8" spans="1:4" ht="21.75" customHeight="1" x14ac:dyDescent="0.2">
      <c r="A8" s="156">
        <v>4</v>
      </c>
      <c r="B8" s="158" t="s">
        <v>268</v>
      </c>
      <c r="C8" s="158" t="s">
        <v>269</v>
      </c>
      <c r="D8" s="160" t="s">
        <v>240</v>
      </c>
    </row>
    <row r="9" spans="1:4" ht="21.75" customHeight="1" x14ac:dyDescent="0.2">
      <c r="A9" s="156">
        <v>5</v>
      </c>
      <c r="B9" s="158" t="s">
        <v>245</v>
      </c>
      <c r="C9" s="158" t="s">
        <v>270</v>
      </c>
      <c r="D9" s="160" t="s">
        <v>240</v>
      </c>
    </row>
    <row r="10" spans="1:4" ht="21.75" customHeight="1" x14ac:dyDescent="0.2">
      <c r="A10" s="156">
        <v>6</v>
      </c>
      <c r="B10" s="158" t="s">
        <v>271</v>
      </c>
      <c r="C10" s="158" t="s">
        <v>49</v>
      </c>
      <c r="D10" s="160" t="s">
        <v>240</v>
      </c>
    </row>
    <row r="11" spans="1:4" ht="21.75" customHeight="1" x14ac:dyDescent="0.2">
      <c r="A11" s="156">
        <v>8</v>
      </c>
      <c r="B11" s="158" t="s">
        <v>272</v>
      </c>
      <c r="C11" s="158" t="s">
        <v>16</v>
      </c>
      <c r="D11" s="160" t="s">
        <v>240</v>
      </c>
    </row>
    <row r="12" spans="1:4" ht="21.75" customHeight="1" x14ac:dyDescent="0.2">
      <c r="A12" s="156">
        <v>9</v>
      </c>
      <c r="B12" s="158" t="s">
        <v>273</v>
      </c>
      <c r="C12" s="158" t="s">
        <v>274</v>
      </c>
      <c r="D12" s="160" t="s">
        <v>240</v>
      </c>
    </row>
    <row r="13" spans="1:4" ht="21.75" customHeight="1" x14ac:dyDescent="0.2">
      <c r="A13" s="156">
        <v>10</v>
      </c>
      <c r="B13" s="158" t="s">
        <v>230</v>
      </c>
      <c r="C13" s="158" t="s">
        <v>275</v>
      </c>
      <c r="D13" s="160" t="s">
        <v>240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Anfängerklasse</vt:lpstr>
      <vt:lpstr>Fortgeschrittenenklasse</vt:lpstr>
      <vt:lpstr>Offene Klasse</vt:lpstr>
      <vt:lpstr>Mocktrial Novice</vt:lpstr>
      <vt:lpstr>Mocktrial Open</vt:lpstr>
      <vt:lpstr>Anfängerklasse!Druckbereich</vt:lpstr>
      <vt:lpstr>Fortgeschrittenenklasse!Druckbereich</vt:lpstr>
      <vt:lpstr>'Offene Klasse'!Druckbereich</vt:lpstr>
      <vt:lpstr>Anfängerklasse!Drucktitel</vt:lpstr>
      <vt:lpstr>Fortgeschrittenenklasse!Drucktitel</vt:lpstr>
      <vt:lpstr>'Offene Klasse'!Drucktitel</vt:lpstr>
    </vt:vector>
  </TitlesOfParts>
  <Company>T-Com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SCe Bremen, ZNK</dc:creator>
  <cp:lastModifiedBy>Wolfgang</cp:lastModifiedBy>
  <cp:lastPrinted>2017-10-06T08:06:25Z</cp:lastPrinted>
  <dcterms:created xsi:type="dcterms:W3CDTF">2011-08-23T10:39:44Z</dcterms:created>
  <dcterms:modified xsi:type="dcterms:W3CDTF">2017-10-06T08:06:27Z</dcterms:modified>
</cp:coreProperties>
</file>