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lfgang\Der Retriever\Indiana\WT 2019\"/>
    </mc:Choice>
  </mc:AlternateContent>
  <bookViews>
    <workbookView xWindow="-15" yWindow="-15" windowWidth="20970" windowHeight="6390"/>
  </bookViews>
  <sheets>
    <sheet name="German Cup 2019" sheetId="1" r:id="rId1"/>
  </sheets>
  <definedNames>
    <definedName name="_xlnm._FilterDatabase" localSheetId="0" hidden="1">'German Cup 2019'!$A$4:$V$4</definedName>
    <definedName name="_xlnm.Print_Titles" localSheetId="0">'German Cup 2019'!$1:$4</definedName>
  </definedNames>
  <calcPr calcId="162913"/>
</workbook>
</file>

<file path=xl/calcChain.xml><?xml version="1.0" encoding="utf-8"?>
<calcChain xmlns="http://schemas.openxmlformats.org/spreadsheetml/2006/main">
  <c r="U140" i="1" l="1"/>
  <c r="U95" i="1"/>
  <c r="U98" i="1"/>
  <c r="U101" i="1"/>
  <c r="U104" i="1"/>
  <c r="U107" i="1"/>
  <c r="U110" i="1"/>
  <c r="U113" i="1"/>
  <c r="U116" i="1"/>
  <c r="U119" i="1"/>
  <c r="U122" i="1"/>
  <c r="U125" i="1"/>
  <c r="U128" i="1"/>
  <c r="U131" i="1"/>
  <c r="U134" i="1"/>
  <c r="U137" i="1"/>
  <c r="U86" i="1"/>
  <c r="U89" i="1"/>
  <c r="U92" i="1"/>
  <c r="U68" i="1"/>
  <c r="U71" i="1"/>
  <c r="U74" i="1"/>
  <c r="U77" i="1"/>
  <c r="U80" i="1"/>
  <c r="U83" i="1"/>
  <c r="U50" i="1"/>
  <c r="U53" i="1"/>
  <c r="U56" i="1"/>
  <c r="U59" i="1"/>
  <c r="U62" i="1"/>
  <c r="U65" i="1"/>
  <c r="U11" i="1"/>
  <c r="U14" i="1"/>
  <c r="U17" i="1"/>
  <c r="U20" i="1"/>
  <c r="U23" i="1"/>
  <c r="U26" i="1"/>
  <c r="U29" i="1"/>
  <c r="U32" i="1"/>
  <c r="U35" i="1"/>
  <c r="U38" i="1"/>
  <c r="U41" i="1"/>
  <c r="U44" i="1"/>
  <c r="U47" i="1"/>
  <c r="U8" i="1"/>
  <c r="U5" i="1"/>
  <c r="R93" i="1"/>
  <c r="R90" i="1"/>
  <c r="R87" i="1"/>
  <c r="R84" i="1"/>
  <c r="R81" i="1"/>
  <c r="R78" i="1"/>
  <c r="R75" i="1"/>
  <c r="R72" i="1"/>
  <c r="R69" i="1"/>
  <c r="R66" i="1"/>
  <c r="R63" i="1"/>
  <c r="R60" i="1"/>
  <c r="R57" i="1"/>
  <c r="R54" i="1"/>
  <c r="R51" i="1"/>
  <c r="R48" i="1"/>
  <c r="R45" i="1"/>
  <c r="R42" i="1"/>
  <c r="R39" i="1"/>
  <c r="R36" i="1"/>
  <c r="R33" i="1"/>
  <c r="R30" i="1"/>
  <c r="R27" i="1"/>
  <c r="R24" i="1"/>
  <c r="R21" i="1"/>
  <c r="R18" i="1"/>
  <c r="R15" i="1"/>
  <c r="R12" i="1"/>
  <c r="R9" i="1"/>
  <c r="R6" i="1"/>
  <c r="L6" i="1"/>
  <c r="L12" i="1"/>
  <c r="L9" i="1"/>
  <c r="L18" i="1"/>
  <c r="L15" i="1"/>
  <c r="L24" i="1"/>
  <c r="L21" i="1"/>
  <c r="L30" i="1"/>
  <c r="L27" i="1"/>
  <c r="L36" i="1"/>
  <c r="L33" i="1"/>
  <c r="L42" i="1"/>
  <c r="L39" i="1"/>
  <c r="L48" i="1"/>
  <c r="L45" i="1"/>
  <c r="L54" i="1"/>
  <c r="L51" i="1"/>
  <c r="L60" i="1"/>
  <c r="L57" i="1"/>
  <c r="L66" i="1"/>
  <c r="L63" i="1"/>
  <c r="L72" i="1"/>
  <c r="L69" i="1"/>
  <c r="L78" i="1"/>
  <c r="L75" i="1"/>
  <c r="L84" i="1"/>
  <c r="L81" i="1"/>
  <c r="L90" i="1"/>
  <c r="L87" i="1"/>
  <c r="L96" i="1"/>
  <c r="L93" i="1"/>
  <c r="L102" i="1"/>
  <c r="L99" i="1"/>
  <c r="L108" i="1"/>
  <c r="L105" i="1"/>
  <c r="L114" i="1"/>
  <c r="L111" i="1"/>
  <c r="L120" i="1"/>
  <c r="L117" i="1"/>
  <c r="L123" i="1"/>
  <c r="L126" i="1"/>
  <c r="L129" i="1"/>
  <c r="L132" i="1"/>
  <c r="L135" i="1"/>
  <c r="L141" i="1"/>
  <c r="L138" i="1"/>
  <c r="K141" i="1" l="1"/>
  <c r="V140" i="1"/>
  <c r="S140" i="1" s="1"/>
  <c r="T140" i="1"/>
  <c r="K138" i="1"/>
  <c r="V137" i="1" s="1"/>
  <c r="S137" i="1" s="1"/>
  <c r="T137" i="1" s="1"/>
  <c r="K135" i="1"/>
  <c r="V134" i="1" s="1"/>
  <c r="S134" i="1" s="1"/>
  <c r="T134" i="1" s="1"/>
  <c r="K132" i="1"/>
  <c r="V131" i="1" s="1"/>
  <c r="K129" i="1"/>
  <c r="V128" i="1" s="1"/>
  <c r="S128" i="1" s="1"/>
  <c r="T128" i="1" s="1"/>
  <c r="K126" i="1"/>
  <c r="V125" i="1" s="1"/>
  <c r="K6" i="1"/>
  <c r="Q6" i="1"/>
  <c r="V5" i="1" s="1"/>
  <c r="S5" i="1" s="1"/>
  <c r="T5" i="1" s="1"/>
  <c r="K9" i="1"/>
  <c r="Q9" i="1"/>
  <c r="K12" i="1"/>
  <c r="Q12" i="1"/>
  <c r="K15" i="1"/>
  <c r="Q15" i="1"/>
  <c r="K18" i="1"/>
  <c r="Q18" i="1"/>
  <c r="K21" i="1"/>
  <c r="Q21" i="1"/>
  <c r="V20" i="1" s="1"/>
  <c r="S20" i="1" s="1"/>
  <c r="T20" i="1" s="1"/>
  <c r="K24" i="1"/>
  <c r="Q24" i="1"/>
  <c r="K27" i="1"/>
  <c r="Q27" i="1"/>
  <c r="K30" i="1"/>
  <c r="Q30" i="1"/>
  <c r="K33" i="1"/>
  <c r="Q33" i="1"/>
  <c r="V32" i="1" s="1"/>
  <c r="S32" i="1" s="1"/>
  <c r="T32" i="1" s="1"/>
  <c r="K36" i="1"/>
  <c r="Q36" i="1"/>
  <c r="K39" i="1"/>
  <c r="Q39" i="1"/>
  <c r="V38" i="1" s="1"/>
  <c r="S38" i="1" s="1"/>
  <c r="T38" i="1" s="1"/>
  <c r="K42" i="1"/>
  <c r="Q42" i="1"/>
  <c r="K45" i="1"/>
  <c r="V44" i="1" s="1"/>
  <c r="S44" i="1" s="1"/>
  <c r="T44" i="1" s="1"/>
  <c r="Q45" i="1"/>
  <c r="K48" i="1"/>
  <c r="Q48" i="1"/>
  <c r="V47" i="1" s="1"/>
  <c r="S47" i="1" s="1"/>
  <c r="T47" i="1" s="1"/>
  <c r="K51" i="1"/>
  <c r="Q51" i="1"/>
  <c r="V50" i="1" s="1"/>
  <c r="S50" i="1" s="1"/>
  <c r="T50" i="1" s="1"/>
  <c r="K54" i="1"/>
  <c r="Q54" i="1"/>
  <c r="K57" i="1"/>
  <c r="Q57" i="1"/>
  <c r="V56" i="1" s="1"/>
  <c r="S56" i="1" s="1"/>
  <c r="T56" i="1" s="1"/>
  <c r="K60" i="1"/>
  <c r="Q60" i="1"/>
  <c r="K63" i="1"/>
  <c r="Q63" i="1"/>
  <c r="V62" i="1" s="1"/>
  <c r="S62" i="1" s="1"/>
  <c r="T62" i="1" s="1"/>
  <c r="K66" i="1"/>
  <c r="Q66" i="1"/>
  <c r="K69" i="1"/>
  <c r="Q69" i="1"/>
  <c r="V68" i="1" s="1"/>
  <c r="S68" i="1" s="1"/>
  <c r="T68" i="1" s="1"/>
  <c r="K72" i="1"/>
  <c r="Q72" i="1"/>
  <c r="K75" i="1"/>
  <c r="V74" i="1" s="1"/>
  <c r="S74" i="1" s="1"/>
  <c r="T74" i="1" s="1"/>
  <c r="Q75" i="1"/>
  <c r="K78" i="1"/>
  <c r="Q78" i="1"/>
  <c r="K81" i="1"/>
  <c r="Q81" i="1"/>
  <c r="K84" i="1"/>
  <c r="Q84" i="1"/>
  <c r="K87" i="1"/>
  <c r="Q87" i="1"/>
  <c r="V86" i="1" s="1"/>
  <c r="S86" i="1" s="1"/>
  <c r="T86" i="1" s="1"/>
  <c r="K90" i="1"/>
  <c r="Q90" i="1"/>
  <c r="K93" i="1"/>
  <c r="Q93" i="1"/>
  <c r="K96" i="1"/>
  <c r="V95" i="1" s="1"/>
  <c r="S95" i="1" s="1"/>
  <c r="T95" i="1" s="1"/>
  <c r="K99" i="1"/>
  <c r="V98" i="1" s="1"/>
  <c r="K102" i="1"/>
  <c r="V101" i="1" s="1"/>
  <c r="S101" i="1" s="1"/>
  <c r="T101" i="1" s="1"/>
  <c r="K105" i="1"/>
  <c r="V104" i="1" s="1"/>
  <c r="S104" i="1" s="1"/>
  <c r="T104" i="1" s="1"/>
  <c r="K108" i="1"/>
  <c r="V107" i="1" s="1"/>
  <c r="K111" i="1"/>
  <c r="V110" i="1" s="1"/>
  <c r="K114" i="1"/>
  <c r="V113" i="1" s="1"/>
  <c r="S113" i="1" s="1"/>
  <c r="T113" i="1" s="1"/>
  <c r="K117" i="1"/>
  <c r="V116" i="1" s="1"/>
  <c r="S116" i="1" s="1"/>
  <c r="T116" i="1" s="1"/>
  <c r="K120" i="1"/>
  <c r="V119" i="1" s="1"/>
  <c r="K123" i="1"/>
  <c r="V122" i="1" s="1"/>
  <c r="V17" i="1"/>
  <c r="S17" i="1" s="1"/>
  <c r="T17" i="1" s="1"/>
  <c r="V71" i="1" l="1"/>
  <c r="V89" i="1"/>
  <c r="S89" i="1" s="1"/>
  <c r="T89" i="1" s="1"/>
  <c r="V83" i="1"/>
  <c r="S83" i="1" s="1"/>
  <c r="T83" i="1" s="1"/>
  <c r="V80" i="1"/>
  <c r="S80" i="1" s="1"/>
  <c r="T80" i="1" s="1"/>
  <c r="S71" i="1"/>
  <c r="T71" i="1" s="1"/>
  <c r="S131" i="1"/>
  <c r="T131" i="1" s="1"/>
  <c r="S125" i="1"/>
  <c r="T125" i="1" s="1"/>
  <c r="V65" i="1"/>
  <c r="S65" i="1" s="1"/>
  <c r="T65" i="1" s="1"/>
  <c r="V35" i="1"/>
  <c r="S35" i="1" s="1"/>
  <c r="T35" i="1" s="1"/>
  <c r="V26" i="1"/>
  <c r="V14" i="1"/>
  <c r="S14" i="1" s="1"/>
  <c r="T14" i="1" s="1"/>
  <c r="V11" i="1"/>
  <c r="S11" i="1" s="1"/>
  <c r="T11" i="1" s="1"/>
  <c r="V8" i="1"/>
  <c r="S8" i="1" s="1"/>
  <c r="T8" i="1" s="1"/>
  <c r="V41" i="1"/>
  <c r="S41" i="1" s="1"/>
  <c r="T41" i="1" s="1"/>
  <c r="V59" i="1"/>
  <c r="S59" i="1" s="1"/>
  <c r="T59" i="1" s="1"/>
  <c r="V23" i="1"/>
  <c r="S23" i="1" s="1"/>
  <c r="T23" i="1" s="1"/>
  <c r="V53" i="1"/>
  <c r="S53" i="1" s="1"/>
  <c r="T53" i="1" s="1"/>
  <c r="V77" i="1"/>
  <c r="S77" i="1" s="1"/>
  <c r="T77" i="1" s="1"/>
  <c r="V29" i="1"/>
  <c r="S29" i="1" s="1"/>
  <c r="T29" i="1" s="1"/>
  <c r="V92" i="1"/>
  <c r="S92" i="1" s="1"/>
  <c r="T92" i="1" s="1"/>
  <c r="S122" i="1"/>
  <c r="T122" i="1" s="1"/>
  <c r="S107" i="1"/>
  <c r="T107" i="1" s="1"/>
  <c r="S110" i="1"/>
  <c r="T110" i="1" s="1"/>
  <c r="S98" i="1"/>
  <c r="T98" i="1" s="1"/>
  <c r="S119" i="1"/>
  <c r="T119" i="1" s="1"/>
  <c r="S26" i="1"/>
  <c r="T26" i="1" s="1"/>
</calcChain>
</file>

<file path=xl/sharedStrings.xml><?xml version="1.0" encoding="utf-8"?>
<sst xmlns="http://schemas.openxmlformats.org/spreadsheetml/2006/main" count="605" uniqueCount="541">
  <si>
    <t>Ergebnisse</t>
  </si>
  <si>
    <t>Punkte-
anteil</t>
  </si>
  <si>
    <t>Prädikat</t>
  </si>
  <si>
    <t>Total</t>
  </si>
  <si>
    <t>S</t>
  </si>
  <si>
    <t>Rang</t>
  </si>
  <si>
    <t>Team</t>
  </si>
  <si>
    <t>Nachname</t>
  </si>
  <si>
    <t>Vorname</t>
  </si>
  <si>
    <t>Hund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</si>
  <si>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</si>
  <si>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</si>
  <si>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</si>
  <si>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</si>
  <si>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</si>
  <si>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</si>
  <si>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</si>
  <si>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</si>
  <si>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</si>
  <si>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Janich</t>
  </si>
  <si>
    <t>Bernd</t>
  </si>
  <si>
    <t>Rainer</t>
  </si>
  <si>
    <t>Koekeny</t>
  </si>
  <si>
    <t>Rita</t>
  </si>
  <si>
    <t>Susanne</t>
  </si>
  <si>
    <t>Herrmann</t>
  </si>
  <si>
    <t>Volker</t>
  </si>
  <si>
    <t>Helmrath</t>
  </si>
  <si>
    <t>Thorsten</t>
  </si>
  <si>
    <t>Schmidt</t>
  </si>
  <si>
    <t>Philipp</t>
  </si>
  <si>
    <t>Anja</t>
  </si>
  <si>
    <t>Barbara</t>
  </si>
  <si>
    <t>Michael</t>
  </si>
  <si>
    <t>Doris</t>
  </si>
  <si>
    <t>Bernadette</t>
  </si>
  <si>
    <t>Marion</t>
  </si>
  <si>
    <t>Mohr</t>
  </si>
  <si>
    <t>Steffen</t>
  </si>
  <si>
    <t>Stefan</t>
  </si>
  <si>
    <t>Blackthorn Lempi</t>
  </si>
  <si>
    <t>Stefanie</t>
  </si>
  <si>
    <t>Wellmann</t>
  </si>
  <si>
    <t>Heike</t>
  </si>
  <si>
    <t>Golden Worker Discovery Colin</t>
  </si>
  <si>
    <t>Kerstin</t>
  </si>
  <si>
    <t>Claudia</t>
  </si>
  <si>
    <t>Köhler</t>
  </si>
  <si>
    <t>Wolfgang</t>
  </si>
  <si>
    <t>Stonehunter Indiana</t>
  </si>
  <si>
    <t>Petra</t>
  </si>
  <si>
    <t>Theuerkauf</t>
  </si>
  <si>
    <t>Ulrike</t>
  </si>
  <si>
    <t>Norma</t>
  </si>
  <si>
    <t>Jörg</t>
  </si>
  <si>
    <t>Meyer</t>
  </si>
  <si>
    <t>Ingrid</t>
  </si>
  <si>
    <t>Cooper from golden lake of miracles</t>
  </si>
  <si>
    <t>Sabine</t>
  </si>
  <si>
    <t>Nashota my Melodie of Golden Spirit</t>
  </si>
  <si>
    <t>Dierks-Meyer</t>
  </si>
  <si>
    <t>Thomas</t>
  </si>
  <si>
    <t>Sandra</t>
  </si>
  <si>
    <t>Becker</t>
  </si>
  <si>
    <t>Frank</t>
  </si>
  <si>
    <t>Zimmermann</t>
  </si>
  <si>
    <t>Silke</t>
  </si>
  <si>
    <t>Ernst</t>
  </si>
  <si>
    <t>Andreas</t>
  </si>
  <si>
    <t>Michèle</t>
  </si>
  <si>
    <t>Wassmuth</t>
  </si>
  <si>
    <t>Meyer-Zvolsky</t>
  </si>
  <si>
    <t>Adoring Leo of Mountain Forest Glade</t>
  </si>
  <si>
    <t>Agile Kent of Mountain Forest Glade</t>
  </si>
  <si>
    <t>Schäfer</t>
  </si>
  <si>
    <t>Svenka</t>
  </si>
  <si>
    <t>Axel</t>
  </si>
  <si>
    <t>Jarka</t>
  </si>
  <si>
    <t>Savage Run Heedful Aid</t>
  </si>
  <si>
    <t>Blackthorn Merga</t>
  </si>
  <si>
    <t>Schwieren</t>
  </si>
  <si>
    <t>Altegoer</t>
  </si>
  <si>
    <t>Betty</t>
  </si>
  <si>
    <t>Achim</t>
  </si>
  <si>
    <t>Norbert</t>
  </si>
  <si>
    <t>Birgit</t>
  </si>
  <si>
    <t>ausgeschieden</t>
  </si>
  <si>
    <t>Platz</t>
  </si>
  <si>
    <t>Bölter</t>
  </si>
  <si>
    <t>Elisabeth</t>
  </si>
  <si>
    <t>Klaus</t>
  </si>
  <si>
    <t>A 10</t>
  </si>
  <si>
    <t>5A</t>
  </si>
  <si>
    <t>5B</t>
  </si>
  <si>
    <t>Blackthorn Vinwood</t>
  </si>
  <si>
    <t>5C</t>
  </si>
  <si>
    <t>Blackthorn Misam</t>
  </si>
  <si>
    <t>8A</t>
  </si>
  <si>
    <t>8B</t>
  </si>
  <si>
    <t>Knut</t>
  </si>
  <si>
    <t>Radclyffe's Craigavon</t>
  </si>
  <si>
    <t>8C</t>
  </si>
  <si>
    <t>32A</t>
  </si>
  <si>
    <t>Möller-Hubert</t>
  </si>
  <si>
    <t>Flashmount Teal</t>
  </si>
  <si>
    <t>32B</t>
  </si>
  <si>
    <t>32C</t>
  </si>
  <si>
    <t>Mente</t>
  </si>
  <si>
    <t>Gunsight's Elliot</t>
  </si>
  <si>
    <t>14A</t>
  </si>
  <si>
    <t>14B</t>
  </si>
  <si>
    <t>Leis</t>
  </si>
  <si>
    <t>Quick Stepers Ebony</t>
  </si>
  <si>
    <t>14C</t>
  </si>
  <si>
    <t>24A</t>
  </si>
  <si>
    <t>Huf</t>
  </si>
  <si>
    <t>Stephanie</t>
  </si>
  <si>
    <t>Henderick Team Williams</t>
  </si>
  <si>
    <t>24B</t>
  </si>
  <si>
    <t>24C</t>
  </si>
  <si>
    <t>22A</t>
  </si>
  <si>
    <t>22B</t>
  </si>
  <si>
    <t>Go Back Finlaggan</t>
  </si>
  <si>
    <t>22C</t>
  </si>
  <si>
    <t>28A</t>
  </si>
  <si>
    <t>Lorenz</t>
  </si>
  <si>
    <t>Quick Stepers Citali</t>
  </si>
  <si>
    <t>28B</t>
  </si>
  <si>
    <t>Reichelt</t>
  </si>
  <si>
    <t>Quick Stepers Fairytale</t>
  </si>
  <si>
    <t>28C</t>
  </si>
  <si>
    <t>Sohn</t>
  </si>
  <si>
    <t>Quickrunners Amazing Maja</t>
  </si>
  <si>
    <t>2A</t>
  </si>
  <si>
    <t>Tiehe</t>
  </si>
  <si>
    <t>Maik</t>
  </si>
  <si>
    <t>Espen vom Gut Kuhla</t>
  </si>
  <si>
    <t>2B</t>
  </si>
  <si>
    <t>Daredevil Ellie of Mountain Forest Glade</t>
  </si>
  <si>
    <t>2C</t>
  </si>
  <si>
    <t>18A</t>
  </si>
  <si>
    <t>18B</t>
  </si>
  <si>
    <t>18C</t>
  </si>
  <si>
    <t>27A</t>
  </si>
  <si>
    <t>27B</t>
  </si>
  <si>
    <t>Bachmaier</t>
  </si>
  <si>
    <t>Konstanze</t>
  </si>
  <si>
    <t>Deep Impact Alva</t>
  </si>
  <si>
    <t>27C</t>
  </si>
  <si>
    <t>Schwojer</t>
  </si>
  <si>
    <t>Manuela</t>
  </si>
  <si>
    <t>Ragweed's Clanroy</t>
  </si>
  <si>
    <t>25A</t>
  </si>
  <si>
    <t>25B</t>
  </si>
  <si>
    <t>Angelika</t>
  </si>
  <si>
    <t>Golden Worker Hurricane Ryder</t>
  </si>
  <si>
    <t>25C</t>
  </si>
  <si>
    <t>20A</t>
  </si>
  <si>
    <t>Schreiber</t>
  </si>
  <si>
    <t>Yvonne</t>
  </si>
  <si>
    <t>20B</t>
  </si>
  <si>
    <t>Viereckl</t>
  </si>
  <si>
    <t>Anne-Marie</t>
  </si>
  <si>
    <t>Kornay Hunting Xcellent Grille</t>
  </si>
  <si>
    <t>20C</t>
  </si>
  <si>
    <t>Mahlstedt</t>
  </si>
  <si>
    <t>Karina</t>
  </si>
  <si>
    <t>Cool Marker's Gemstone Ruby</t>
  </si>
  <si>
    <t>33A</t>
  </si>
  <si>
    <t>33B</t>
  </si>
  <si>
    <t>Thäle</t>
  </si>
  <si>
    <t>Welldox Best Madoc</t>
  </si>
  <si>
    <t>33C</t>
  </si>
  <si>
    <t>Schmachtenberger</t>
  </si>
  <si>
    <t>Christine</t>
  </si>
  <si>
    <t>Paartal Pioneer's Ilare Chiari</t>
  </si>
  <si>
    <t>38A</t>
  </si>
  <si>
    <t>Schramm</t>
  </si>
  <si>
    <t>Dirk</t>
  </si>
  <si>
    <t>Aeringi aus dem Habichtsreich</t>
  </si>
  <si>
    <t>38B</t>
  </si>
  <si>
    <t>Limitless Caylie</t>
  </si>
  <si>
    <t>38C</t>
  </si>
  <si>
    <t>Baukrowitz</t>
  </si>
  <si>
    <t>Limitless Ascella</t>
  </si>
  <si>
    <t>31A</t>
  </si>
  <si>
    <t>Thiemig</t>
  </si>
  <si>
    <t>Luan umbra fida</t>
  </si>
  <si>
    <t>31B</t>
  </si>
  <si>
    <t>Kraus</t>
  </si>
  <si>
    <t>Karin</t>
  </si>
  <si>
    <t>Flatgold's Dashing Daredevil</t>
  </si>
  <si>
    <t>31C</t>
  </si>
  <si>
    <t>Grimm</t>
  </si>
  <si>
    <t>Flatgold's Colour of the Night</t>
  </si>
  <si>
    <t>16A</t>
  </si>
  <si>
    <t>Schulz</t>
  </si>
  <si>
    <t>Alf</t>
  </si>
  <si>
    <t>Favourite fellow Earl</t>
  </si>
  <si>
    <t>16B</t>
  </si>
  <si>
    <t>Dr. Jaitner</t>
  </si>
  <si>
    <t>Jutta</t>
  </si>
  <si>
    <t>Drumgoose Tinker</t>
  </si>
  <si>
    <t>16C</t>
  </si>
  <si>
    <t>36A</t>
  </si>
  <si>
    <t>36B</t>
  </si>
  <si>
    <t>Schneider</t>
  </si>
  <si>
    <t>Stonehunter Kristal Keelay</t>
  </si>
  <si>
    <t>36C</t>
  </si>
  <si>
    <t>Strauß</t>
  </si>
  <si>
    <t>Phillis my Melodie of Golden Spirit</t>
  </si>
  <si>
    <t>7A</t>
  </si>
  <si>
    <t>Koppel</t>
  </si>
  <si>
    <t>Maria</t>
  </si>
  <si>
    <t>Jaron von den Rheurdter Kuhlen</t>
  </si>
  <si>
    <t>7B</t>
  </si>
  <si>
    <t>Schnatz</t>
  </si>
  <si>
    <t>Tina</t>
  </si>
  <si>
    <t>Ragweed's Flower</t>
  </si>
  <si>
    <t>7C</t>
  </si>
  <si>
    <t>Schwob</t>
  </si>
  <si>
    <t>Beaverlodge's Justify</t>
  </si>
  <si>
    <t>37A</t>
  </si>
  <si>
    <t>Behrens</t>
  </si>
  <si>
    <t>Zealous Worker Agent</t>
  </si>
  <si>
    <t>37B</t>
  </si>
  <si>
    <t>Halfmann</t>
  </si>
  <si>
    <t>Evelyn</t>
  </si>
  <si>
    <t>Flycatcher Bluebelle</t>
  </si>
  <si>
    <t>37C</t>
  </si>
  <si>
    <t>Herrfurth</t>
  </si>
  <si>
    <t>Cool Marker's GabStone</t>
  </si>
  <si>
    <t>15A</t>
  </si>
  <si>
    <t>Aik Arthos vom Dunkelschlag</t>
  </si>
  <si>
    <t>15B</t>
  </si>
  <si>
    <t>Ostendorf</t>
  </si>
  <si>
    <t>Henry von Riedenberg</t>
  </si>
  <si>
    <t>15C</t>
  </si>
  <si>
    <t>Moeller</t>
  </si>
  <si>
    <t>Blackthorn Phaenna</t>
  </si>
  <si>
    <t>34A</t>
  </si>
  <si>
    <t>34B</t>
  </si>
  <si>
    <t>Hollygreen's Brilliant Pebbles</t>
  </si>
  <si>
    <t>34C</t>
  </si>
  <si>
    <t>41A</t>
  </si>
  <si>
    <t>41B</t>
  </si>
  <si>
    <t>41C</t>
  </si>
  <si>
    <t>12A</t>
  </si>
  <si>
    <t>Korradi</t>
  </si>
  <si>
    <t>Huels' Hunters Indigo River</t>
  </si>
  <si>
    <t>12B</t>
  </si>
  <si>
    <t>12C</t>
  </si>
  <si>
    <t>10A</t>
  </si>
  <si>
    <t>10B</t>
  </si>
  <si>
    <t>10C</t>
  </si>
  <si>
    <t>11A</t>
  </si>
  <si>
    <t>Duckflight Eye on Jackdaw</t>
  </si>
  <si>
    <t>11B</t>
  </si>
  <si>
    <t>11C</t>
  </si>
  <si>
    <t>Dover's Marliese of Enigmatic Patience</t>
  </si>
  <si>
    <t>23A</t>
  </si>
  <si>
    <t>Von Spee</t>
  </si>
  <si>
    <t>Nicole</t>
  </si>
  <si>
    <t>Blackthorn Onni</t>
  </si>
  <si>
    <t>23B</t>
  </si>
  <si>
    <t>23C</t>
  </si>
  <si>
    <t>Brenjon Hetty</t>
  </si>
  <si>
    <t>30A</t>
  </si>
  <si>
    <t>30B</t>
  </si>
  <si>
    <t>Poppen</t>
  </si>
  <si>
    <t>Peggy</t>
  </si>
  <si>
    <t>Anthony vom Haddorfer Turm</t>
  </si>
  <si>
    <t>30C</t>
  </si>
  <si>
    <t>Renate</t>
  </si>
  <si>
    <t>Hesse</t>
  </si>
  <si>
    <t>Golden Worker Enthusiastic Eyrin</t>
  </si>
  <si>
    <t>35A</t>
  </si>
  <si>
    <t>35B</t>
  </si>
  <si>
    <t>35C</t>
  </si>
  <si>
    <t>26A</t>
  </si>
  <si>
    <t>26B</t>
  </si>
  <si>
    <t>26C</t>
  </si>
  <si>
    <t>Meyer-Otten</t>
  </si>
  <si>
    <t>French-Quarter-Friend's D'Artagnan</t>
  </si>
  <si>
    <t>1A</t>
  </si>
  <si>
    <t>1B</t>
  </si>
  <si>
    <t>1C</t>
  </si>
  <si>
    <t>13A</t>
  </si>
  <si>
    <t>13B</t>
  </si>
  <si>
    <t>13C</t>
  </si>
  <si>
    <t>9A</t>
  </si>
  <si>
    <t>Leybold</t>
  </si>
  <si>
    <t>Golden Lining Arrow Nickelback</t>
  </si>
  <si>
    <t>9B</t>
  </si>
  <si>
    <t>9C</t>
  </si>
  <si>
    <t>Clockwork Bunnahabhain</t>
  </si>
  <si>
    <t>17A</t>
  </si>
  <si>
    <t>Ragweed's Trip</t>
  </si>
  <si>
    <t>17B</t>
  </si>
  <si>
    <t>Behnke</t>
  </si>
  <si>
    <t>Britta</t>
  </si>
  <si>
    <t>Clara von der Kellinghäuser Haar</t>
  </si>
  <si>
    <t>17C</t>
  </si>
  <si>
    <t>Leinker</t>
  </si>
  <si>
    <t>Kingsdale Meadow Ashitaba</t>
  </si>
  <si>
    <t>29A</t>
  </si>
  <si>
    <t>29B</t>
  </si>
  <si>
    <t>Herbert</t>
  </si>
  <si>
    <t>29C</t>
  </si>
  <si>
    <t>Duckflight Eye on Magpie</t>
  </si>
  <si>
    <t>6A</t>
  </si>
  <si>
    <t>6B</t>
  </si>
  <si>
    <t>6C</t>
  </si>
  <si>
    <t>39A</t>
  </si>
  <si>
    <t>Andrea</t>
  </si>
  <si>
    <t>Flycatcher Bela</t>
  </si>
  <si>
    <t>39B</t>
  </si>
  <si>
    <t>39C</t>
  </si>
  <si>
    <t>4A</t>
  </si>
  <si>
    <t>4B</t>
  </si>
  <si>
    <t>4C</t>
  </si>
  <si>
    <t>3A</t>
  </si>
  <si>
    <t>3B</t>
  </si>
  <si>
    <t>3C</t>
  </si>
  <si>
    <t>Jessica</t>
  </si>
  <si>
    <t>Stonehunter Kashmere</t>
  </si>
  <si>
    <t>21A</t>
  </si>
  <si>
    <t>21B</t>
  </si>
  <si>
    <t>21C</t>
  </si>
  <si>
    <t>German Cup 2019 - Deutscher Retriever Club eV.</t>
  </si>
  <si>
    <t>Samstag 06.04.2019</t>
  </si>
  <si>
    <t>Sonntag 07.04.2019</t>
  </si>
  <si>
    <t>Brach</t>
  </si>
  <si>
    <t>Gundog's Choice Chelsea</t>
  </si>
  <si>
    <t>Wilmes</t>
  </si>
  <si>
    <t>Jasmin</t>
  </si>
  <si>
    <t>Golden Worker Hurricane Harley</t>
  </si>
  <si>
    <t>Hungerland</t>
  </si>
  <si>
    <t>Swaine Kobresia</t>
  </si>
  <si>
    <t>John
Stubbs</t>
  </si>
  <si>
    <t>Luise
Linnemann
Rasmussen</t>
  </si>
  <si>
    <t>Keith
Bedford</t>
  </si>
  <si>
    <t>Norbert
Theuerkauf</t>
  </si>
  <si>
    <t>Phil Parkins</t>
  </si>
  <si>
    <t>Danny
Fraser</t>
  </si>
  <si>
    <t>Barufe</t>
  </si>
  <si>
    <t>Stonehunter Iceflower Chicco</t>
  </si>
  <si>
    <t>Wasmuth</t>
  </si>
  <si>
    <t>Sybille</t>
  </si>
  <si>
    <t>Brave William of Mountain Forest Glade</t>
  </si>
  <si>
    <t>43A</t>
  </si>
  <si>
    <t>43B</t>
  </si>
  <si>
    <t>43C</t>
  </si>
  <si>
    <t>Scesny</t>
  </si>
  <si>
    <t>Blackthorn Rascal</t>
  </si>
  <si>
    <t>Blackthorn Viva La Vida</t>
  </si>
  <si>
    <t>Garagill Suomi</t>
  </si>
  <si>
    <t>28.04./29.04.2019 im Eventpark Luhmühlen</t>
  </si>
  <si>
    <t>47A</t>
  </si>
  <si>
    <t>47B</t>
  </si>
  <si>
    <t>47C</t>
  </si>
  <si>
    <t>Schlögell</t>
  </si>
  <si>
    <t>Christian</t>
  </si>
  <si>
    <t>Holten's Midnight Rambler</t>
  </si>
  <si>
    <t>KingsdaleMeadow Art</t>
  </si>
  <si>
    <t>Haack</t>
  </si>
  <si>
    <t>Natascha</t>
  </si>
  <si>
    <t>Fendawood Guardian</t>
  </si>
  <si>
    <t>Steinkopf</t>
  </si>
  <si>
    <t>Regina</t>
  </si>
  <si>
    <t>Gundog's Choice Bijou</t>
  </si>
  <si>
    <t>Henning</t>
  </si>
  <si>
    <t>Werdandi Snipe</t>
  </si>
  <si>
    <t>Berlip</t>
  </si>
  <si>
    <t>Lintz</t>
  </si>
  <si>
    <t>Stephan</t>
  </si>
  <si>
    <t>Silent Worker's Earl Antony</t>
  </si>
  <si>
    <t>42A</t>
  </si>
  <si>
    <t>42B</t>
  </si>
  <si>
    <t>42C</t>
  </si>
  <si>
    <t>Abenthan Bell</t>
  </si>
  <si>
    <t>Katrin</t>
  </si>
  <si>
    <t>Crazylake Afrika</t>
  </si>
  <si>
    <t>Linnemann</t>
  </si>
  <si>
    <t>Silent Worker's Chief Casey</t>
  </si>
  <si>
    <t>Lauvers</t>
  </si>
  <si>
    <t>Silent Worker's Dawn Raid</t>
  </si>
  <si>
    <t>Kämmle</t>
  </si>
  <si>
    <t>Silent Worker's Denzel</t>
  </si>
  <si>
    <t>Pfeiffer</t>
  </si>
  <si>
    <t>Flashmount Tuet</t>
  </si>
  <si>
    <t>Ingwersen</t>
  </si>
  <si>
    <t>Kai</t>
  </si>
  <si>
    <t>Gyde-Nyne von coffeemilk&amp;sugar</t>
  </si>
  <si>
    <t>Imbeck</t>
  </si>
  <si>
    <t>Heinke</t>
  </si>
  <si>
    <t>Gwendy`s Kiwi</t>
  </si>
  <si>
    <t>Miehe</t>
  </si>
  <si>
    <t>Mata Garcia</t>
  </si>
  <si>
    <t>Manuel</t>
  </si>
  <si>
    <t>Golden Worker Fast and Furious Cheno</t>
  </si>
  <si>
    <t>Müller-Baukrowitz</t>
  </si>
  <si>
    <t>Nowak</t>
  </si>
  <si>
    <t>Thirsgaards Final Choise</t>
  </si>
  <si>
    <t>Hartung</t>
  </si>
  <si>
    <t>Beate</t>
  </si>
  <si>
    <t>Bonniebrook´s Dulsie Day</t>
  </si>
  <si>
    <t>Barnickel</t>
  </si>
  <si>
    <t>Silvia</t>
  </si>
  <si>
    <t>Bonniebrook's Dunning Emma</t>
  </si>
  <si>
    <t>Schoenbach</t>
  </si>
  <si>
    <t>Monika</t>
  </si>
  <si>
    <t>Bonniebrook's Dunskey Dart</t>
  </si>
  <si>
    <t>Füsser</t>
  </si>
  <si>
    <t>Henriette of enchanted garden</t>
  </si>
  <si>
    <t>Ciccorilli</t>
  </si>
  <si>
    <t>Golden Worker Hurricane Brave</t>
  </si>
  <si>
    <t>Koenecke</t>
  </si>
  <si>
    <t>Quick Stepers Glenlivet</t>
  </si>
  <si>
    <t>44A</t>
  </si>
  <si>
    <t>44B</t>
  </si>
  <si>
    <t>44C</t>
  </si>
  <si>
    <t>Bülhoff</t>
  </si>
  <si>
    <t>Ringwald</t>
  </si>
  <si>
    <t>Freddy</t>
  </si>
  <si>
    <t>CrossSearcher Askia Sari</t>
  </si>
  <si>
    <t>Goehring</t>
  </si>
  <si>
    <t>Marita</t>
  </si>
  <si>
    <t>Eastwood Clint of enchanted garden</t>
  </si>
  <si>
    <t>Fuchs</t>
  </si>
  <si>
    <t>Felicitas von der Wegwarte</t>
  </si>
  <si>
    <t>Bergmann</t>
  </si>
  <si>
    <t>Luca vom Keien Fenn</t>
  </si>
  <si>
    <t>Vogels</t>
  </si>
  <si>
    <t>Golden Lining Absolute Zora</t>
  </si>
  <si>
    <t>Boegershausen</t>
  </si>
  <si>
    <t>Hans</t>
  </si>
  <si>
    <t>Cool Marker's Foster</t>
  </si>
  <si>
    <t>19A</t>
  </si>
  <si>
    <t>19B</t>
  </si>
  <si>
    <t>19C</t>
  </si>
  <si>
    <t>46A</t>
  </si>
  <si>
    <t>46B</t>
  </si>
  <si>
    <t>46C</t>
  </si>
  <si>
    <t>45A</t>
  </si>
  <si>
    <t>45B</t>
  </si>
  <si>
    <t>45C</t>
  </si>
  <si>
    <t>Liebert</t>
  </si>
  <si>
    <t>Radclyffe's Connor Downs</t>
  </si>
  <si>
    <t>Ka</t>
  </si>
  <si>
    <t>Gundog's Choice Cracker</t>
  </si>
  <si>
    <t>Roth</t>
  </si>
  <si>
    <t>Gelbfüßler Balthasar</t>
  </si>
  <si>
    <t>Gayer</t>
  </si>
  <si>
    <t>Sylvia</t>
  </si>
  <si>
    <t>Clever Forever Fullmoon Fergus</t>
  </si>
  <si>
    <t>Balzer</t>
  </si>
  <si>
    <t>Golden Worker Get Out Jet</t>
  </si>
  <si>
    <t>Deutschmann</t>
  </si>
  <si>
    <t>Eva</t>
  </si>
  <si>
    <t>Choyce vom Lohner Brook</t>
  </si>
  <si>
    <t>Präkelt</t>
  </si>
  <si>
    <t>Annette</t>
  </si>
  <si>
    <t>Never change Goyah</t>
  </si>
  <si>
    <t>Ehlert</t>
  </si>
  <si>
    <t>Sonja</t>
  </si>
  <si>
    <t>Donna Bacuma of Mountain Forest Glade</t>
  </si>
  <si>
    <t>Zwanger</t>
  </si>
  <si>
    <t>Ute</t>
  </si>
  <si>
    <t>Gundog's Choice Callie</t>
  </si>
  <si>
    <t>Plundke</t>
  </si>
  <si>
    <t>Never change Glenda</t>
  </si>
  <si>
    <t>Van der Linde</t>
  </si>
  <si>
    <t>Ally from Wooden Place</t>
  </si>
  <si>
    <t>Jachert-Maier</t>
  </si>
  <si>
    <t>Christina</t>
  </si>
  <si>
    <t>Hester von der Wegwarte</t>
  </si>
  <si>
    <t>Hickethier</t>
  </si>
  <si>
    <t>Mario</t>
  </si>
  <si>
    <t>Radclyffe's Capel Green</t>
  </si>
  <si>
    <t>Düser</t>
  </si>
  <si>
    <t>Gaby</t>
  </si>
  <si>
    <t>Radclyffe's Carlisle</t>
  </si>
  <si>
    <t>Roemer</t>
  </si>
  <si>
    <t>Absolute Power's</t>
  </si>
  <si>
    <t>Werminghaus</t>
  </si>
  <si>
    <t>Heidi</t>
  </si>
  <si>
    <t>Nette's Golden Tal Flashlight Finnegan</t>
  </si>
  <si>
    <t>TQ Kenai</t>
  </si>
  <si>
    <t>Püchner</t>
  </si>
  <si>
    <t>Rützel</t>
  </si>
  <si>
    <t>Jaroslava</t>
  </si>
  <si>
    <t>Danker</t>
  </si>
  <si>
    <t>Karl-Heinz</t>
  </si>
  <si>
    <t>AJ's Calle</t>
  </si>
  <si>
    <t>Blizzard of enchanted garden</t>
  </si>
  <si>
    <t>Drews v. Ruckteschell</t>
  </si>
  <si>
    <t>Qasha-Ansi von den Bestthorritzen</t>
  </si>
  <si>
    <t>Fölser</t>
  </si>
  <si>
    <t>Margit</t>
  </si>
  <si>
    <t>Dusty Duke von Neu-Lindach</t>
  </si>
  <si>
    <t>Reppermund</t>
  </si>
  <si>
    <t>Millgreen Petrel</t>
  </si>
  <si>
    <t>Köstler</t>
  </si>
  <si>
    <t>Jana</t>
  </si>
  <si>
    <t>TQ Rough Desert</t>
  </si>
  <si>
    <t>Uwe</t>
  </si>
  <si>
    <t>TQ My Skidge</t>
  </si>
  <si>
    <t>Jürgen</t>
  </si>
  <si>
    <t>Berger</t>
  </si>
  <si>
    <t>Kirstie</t>
  </si>
  <si>
    <t>Clockwork Bell's</t>
  </si>
  <si>
    <t>Büchting</t>
  </si>
  <si>
    <t>Menges</t>
  </si>
  <si>
    <t>Natural Marker B'Unique Gordon</t>
  </si>
  <si>
    <t>Heuser</t>
  </si>
  <si>
    <t>Golden Worker Enthusiastic Zwalu</t>
  </si>
  <si>
    <t>John</t>
  </si>
  <si>
    <t>Golden Worker Discovery Dundee</t>
  </si>
  <si>
    <t>Kellers</t>
  </si>
  <si>
    <t>Katja</t>
  </si>
  <si>
    <t>Blackthorn X-Inch</t>
  </si>
  <si>
    <t>Müller</t>
  </si>
  <si>
    <t>Blackthorn Teo</t>
  </si>
  <si>
    <t>Dr. Hirschfeld</t>
  </si>
  <si>
    <t>Jennifer</t>
  </si>
  <si>
    <t>Stagfield Gamekeeper's Atticus</t>
  </si>
  <si>
    <t>March</t>
  </si>
  <si>
    <t>Inga</t>
  </si>
  <si>
    <t>Lucky Likedeeler Coastal Sky</t>
  </si>
  <si>
    <t>Dr. Hoffmann</t>
  </si>
  <si>
    <t>Bo vom Lüttjen Hus</t>
  </si>
  <si>
    <t>Gladline Elaine</t>
  </si>
  <si>
    <t>Seger</t>
  </si>
  <si>
    <t>Angela</t>
  </si>
  <si>
    <t>Golden Shenandoah It is Billy Blue</t>
  </si>
  <si>
    <t>Esser</t>
  </si>
  <si>
    <t>Sarah</t>
  </si>
  <si>
    <t>Windworker's Devon</t>
  </si>
  <si>
    <t>L.L.
Rasmussen/
P. Parkins</t>
  </si>
  <si>
    <t>K.Bedford/
J.Stubbs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</si>
</sst>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color indexed="10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6"/>
      <color indexed="10"/>
      <name val="Symbol"/>
      <family val="1"/>
      <charset val="2"/>
    </font>
    <font>
      <b/>
      <sz val="6"/>
      <color indexed="12"/>
      <name val="Symbol"/>
      <family val="1"/>
      <charset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Symbol"/>
      <family val="1"/>
      <charset val="2"/>
    </font>
    <font>
      <b/>
      <sz val="8"/>
      <color rgb="FF0000FF"/>
      <name val="Arial"/>
      <family val="2"/>
    </font>
    <font>
      <b/>
      <sz val="6"/>
      <color rgb="FF00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left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left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left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left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3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164" fontId="13" fillId="3" borderId="8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/>
    </xf>
    <xf numFmtId="0" fontId="4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10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view="pageBreakPreview" zoomScale="115" zoomScaleNormal="120" zoomScaleSheetLayoutView="115" workbookViewId="0">
      <pane xSplit="4" ySplit="4" topLeftCell="E5" activePane="bottomRight" state="frozen"/>
      <selection pane="topRight" activeCell="G1" sqref="G1"/>
      <selection pane="bottomLeft" activeCell="A3" sqref="A3"/>
      <selection pane="bottomRight" activeCell="D9" sqref="D9"/>
    </sheetView>
  </sheetViews>
  <sheetFormatPr baseColWidth="10" defaultRowHeight="12.75" x14ac:dyDescent="0.2"/>
  <cols>
    <col min="1" max="1" width="4.7109375" style="1" bestFit="1" customWidth="1"/>
    <col min="2" max="2" width="16.5703125" style="1" customWidth="1"/>
    <col min="3" max="3" width="9.140625" style="1" customWidth="1"/>
    <col min="4" max="4" width="33.140625" style="1" bestFit="1" customWidth="1"/>
    <col min="5" max="5" width="6.5703125" style="1" customWidth="1"/>
    <col min="6" max="6" width="8.140625" style="1" customWidth="1"/>
    <col min="7" max="7" width="7.42578125" style="1" customWidth="1"/>
    <col min="8" max="8" width="8.28515625" style="1" bestFit="1" customWidth="1"/>
    <col min="9" max="10" width="6.7109375" style="1" customWidth="1"/>
    <col min="11" max="12" width="5.42578125" style="1" customWidth="1"/>
    <col min="13" max="13" width="8.5703125" style="1" customWidth="1"/>
    <col min="14" max="14" width="8" style="1" customWidth="1"/>
    <col min="15" max="15" width="7.7109375" style="1" customWidth="1"/>
    <col min="16" max="16" width="6.7109375" style="1" customWidth="1"/>
    <col min="17" max="18" width="5.42578125" style="1" customWidth="1"/>
    <col min="19" max="19" width="5.5703125" style="1" customWidth="1"/>
    <col min="20" max="20" width="7.5703125" style="1" customWidth="1"/>
    <col min="21" max="21" width="6" style="1" customWidth="1"/>
    <col min="22" max="22" width="5" style="1" customWidth="1"/>
    <col min="23" max="16384" width="11.42578125" style="1"/>
  </cols>
  <sheetData>
    <row r="1" spans="1:22" ht="18" customHeight="1" x14ac:dyDescent="0.2">
      <c r="A1" s="72" t="s">
        <v>329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2" ht="16.5" customHeight="1" x14ac:dyDescent="0.2">
      <c r="A2" s="75" t="s">
        <v>0</v>
      </c>
      <c r="B2" s="76"/>
      <c r="C2" s="79" t="s">
        <v>357</v>
      </c>
      <c r="D2" s="80"/>
      <c r="E2" s="66" t="s">
        <v>330</v>
      </c>
      <c r="F2" s="67"/>
      <c r="G2" s="67"/>
      <c r="H2" s="67"/>
      <c r="I2" s="67"/>
      <c r="J2" s="67"/>
      <c r="K2" s="67"/>
      <c r="L2" s="68"/>
      <c r="M2" s="69" t="s">
        <v>331</v>
      </c>
      <c r="N2" s="70"/>
      <c r="O2" s="70"/>
      <c r="P2" s="70"/>
      <c r="Q2" s="70"/>
      <c r="R2" s="71"/>
      <c r="S2" s="85" t="s">
        <v>1</v>
      </c>
      <c r="T2" s="87" t="s">
        <v>2</v>
      </c>
      <c r="U2" s="87" t="s">
        <v>87</v>
      </c>
      <c r="V2" s="83" t="s">
        <v>3</v>
      </c>
    </row>
    <row r="3" spans="1:22" ht="33" x14ac:dyDescent="0.2">
      <c r="A3" s="77"/>
      <c r="B3" s="78"/>
      <c r="C3" s="81"/>
      <c r="D3" s="82"/>
      <c r="E3" s="2" t="s">
        <v>339</v>
      </c>
      <c r="F3" s="2" t="s">
        <v>340</v>
      </c>
      <c r="G3" s="2" t="s">
        <v>341</v>
      </c>
      <c r="H3" s="2" t="s">
        <v>342</v>
      </c>
      <c r="I3" s="2" t="s">
        <v>343</v>
      </c>
      <c r="J3" s="2" t="s">
        <v>344</v>
      </c>
      <c r="K3" s="3" t="s">
        <v>4</v>
      </c>
      <c r="L3" s="4" t="s">
        <v>5</v>
      </c>
      <c r="M3" s="41" t="s">
        <v>539</v>
      </c>
      <c r="N3" s="41" t="s">
        <v>342</v>
      </c>
      <c r="O3" s="41" t="s">
        <v>540</v>
      </c>
      <c r="P3" s="41" t="s">
        <v>344</v>
      </c>
      <c r="Q3" s="5" t="s">
        <v>4</v>
      </c>
      <c r="R3" s="6" t="s">
        <v>5</v>
      </c>
      <c r="S3" s="86"/>
      <c r="T3" s="88"/>
      <c r="U3" s="88"/>
      <c r="V3" s="84"/>
    </row>
    <row r="4" spans="1:22" s="7" customFormat="1" ht="13.5" thickBot="1" x14ac:dyDescent="0.25">
      <c r="A4" s="30" t="s">
        <v>6</v>
      </c>
      <c r="B4" s="31" t="s">
        <v>7</v>
      </c>
      <c r="C4" s="31" t="s">
        <v>8</v>
      </c>
      <c r="D4" s="31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3"/>
      <c r="L4" s="34"/>
      <c r="M4" s="35" t="s">
        <v>16</v>
      </c>
      <c r="N4" s="35" t="s">
        <v>17</v>
      </c>
      <c r="O4" s="35" t="s">
        <v>18</v>
      </c>
      <c r="P4" s="35" t="s">
        <v>91</v>
      </c>
      <c r="Q4" s="36"/>
      <c r="R4" s="37"/>
      <c r="S4" s="38"/>
      <c r="T4" s="39"/>
      <c r="U4" s="39"/>
      <c r="V4" s="40"/>
    </row>
    <row r="5" spans="1:22" s="8" customFormat="1" x14ac:dyDescent="0.2">
      <c r="A5" s="27" t="s">
        <v>157</v>
      </c>
      <c r="B5" s="28" t="s">
        <v>332</v>
      </c>
      <c r="C5" s="28" t="s">
        <v>54</v>
      </c>
      <c r="D5" s="28" t="s">
        <v>333</v>
      </c>
      <c r="E5" s="13"/>
      <c r="F5" s="13"/>
      <c r="G5" s="13"/>
      <c r="H5" s="13"/>
      <c r="I5" s="13"/>
      <c r="J5" s="13"/>
      <c r="K5" s="13"/>
      <c r="L5" s="13"/>
      <c r="M5" s="29"/>
      <c r="N5" s="29"/>
      <c r="O5" s="29"/>
      <c r="P5" s="29"/>
      <c r="Q5" s="29"/>
      <c r="R5" s="29"/>
      <c r="S5" s="61">
        <f>IF(ISNUMBER(V5),V5/600,"")</f>
        <v>0.88166666666666671</v>
      </c>
      <c r="T5" s="56" t="str">
        <f>IF(ISNUMBER(E6),IF(S5&lt;51%,"n.B.",IF(S5&lt;65%,"bestanden",IF(S5&lt;81%,"gut",IF(S5&lt;91%,"sehr gut","vorzüglich")))),"")</f>
        <v>sehr gut</v>
      </c>
      <c r="U5" s="52">
        <f>RANK(V5,$V$5:$V$142)</f>
        <v>1</v>
      </c>
      <c r="V5" s="54">
        <f>K6+Q6</f>
        <v>529</v>
      </c>
    </row>
    <row r="6" spans="1:22" s="8" customFormat="1" x14ac:dyDescent="0.2">
      <c r="A6" s="9" t="s">
        <v>160</v>
      </c>
      <c r="B6" s="11" t="s">
        <v>334</v>
      </c>
      <c r="C6" s="11" t="s">
        <v>335</v>
      </c>
      <c r="D6" s="11" t="s">
        <v>336</v>
      </c>
      <c r="E6" s="12">
        <v>55</v>
      </c>
      <c r="F6" s="12">
        <v>50</v>
      </c>
      <c r="G6" s="12">
        <v>56</v>
      </c>
      <c r="H6" s="12">
        <v>57</v>
      </c>
      <c r="I6" s="12">
        <v>38</v>
      </c>
      <c r="J6" s="12">
        <v>59</v>
      </c>
      <c r="K6" s="13">
        <f>SUM(E6:J6)</f>
        <v>315</v>
      </c>
      <c r="L6" s="12">
        <f>RANK(K6,$K$5:$K$142)</f>
        <v>2</v>
      </c>
      <c r="M6" s="10">
        <v>49</v>
      </c>
      <c r="N6" s="10">
        <v>53</v>
      </c>
      <c r="O6" s="10">
        <v>55</v>
      </c>
      <c r="P6" s="10">
        <v>57</v>
      </c>
      <c r="Q6" s="10">
        <f>SUM(M6:P6)</f>
        <v>214</v>
      </c>
      <c r="R6" s="10">
        <f>RANK(Q6,$Q$5:$Q$142)</f>
        <v>4</v>
      </c>
      <c r="S6" s="61"/>
      <c r="T6" s="56"/>
      <c r="U6" s="52"/>
      <c r="V6" s="54"/>
    </row>
    <row r="7" spans="1:22" s="8" customFormat="1" x14ac:dyDescent="0.2">
      <c r="A7" s="9" t="s">
        <v>164</v>
      </c>
      <c r="B7" s="11" t="s">
        <v>337</v>
      </c>
      <c r="C7" s="11" t="s">
        <v>64</v>
      </c>
      <c r="D7" s="11" t="s">
        <v>338</v>
      </c>
      <c r="E7" s="12"/>
      <c r="F7" s="12"/>
      <c r="G7" s="12"/>
      <c r="H7" s="12"/>
      <c r="I7" s="12"/>
      <c r="J7" s="12"/>
      <c r="K7" s="12"/>
      <c r="L7" s="12"/>
      <c r="M7" s="10"/>
      <c r="N7" s="10"/>
      <c r="O7" s="10"/>
      <c r="P7" s="10"/>
      <c r="Q7" s="10"/>
      <c r="R7" s="10"/>
      <c r="S7" s="62"/>
      <c r="T7" s="57"/>
      <c r="U7" s="53"/>
      <c r="V7" s="55"/>
    </row>
    <row r="8" spans="1:22" s="8" customFormat="1" x14ac:dyDescent="0.2">
      <c r="A8" s="14" t="s">
        <v>267</v>
      </c>
      <c r="B8" s="22" t="s">
        <v>345</v>
      </c>
      <c r="C8" s="16" t="s">
        <v>307</v>
      </c>
      <c r="D8" s="16" t="s">
        <v>346</v>
      </c>
      <c r="E8" s="17"/>
      <c r="F8" s="17"/>
      <c r="G8" s="17"/>
      <c r="H8" s="17"/>
      <c r="I8" s="17"/>
      <c r="J8" s="17"/>
      <c r="K8" s="17"/>
      <c r="L8" s="17"/>
      <c r="M8" s="15"/>
      <c r="N8" s="15"/>
      <c r="O8" s="15"/>
      <c r="P8" s="15"/>
      <c r="Q8" s="15"/>
      <c r="R8" s="15"/>
      <c r="S8" s="63">
        <f>IF(ISNUMBER(V8),V8/600,"")</f>
        <v>0.8783333333333333</v>
      </c>
      <c r="T8" s="47" t="str">
        <f>IF(ISNUMBER(I9),IF(S8&lt;51%,"n.B.",IF(S8&lt;65%,"bestanden",IF(S8&lt;81%,"gut",IF(S8&lt;91%,"sehr gut","vorzüglich")))),"")</f>
        <v>sehr gut</v>
      </c>
      <c r="U8" s="50">
        <f>RANK(V8,$V$5:$V$142)</f>
        <v>2</v>
      </c>
      <c r="V8" s="44">
        <f>K9+Q9</f>
        <v>527</v>
      </c>
    </row>
    <row r="9" spans="1:22" s="8" customFormat="1" x14ac:dyDescent="0.2">
      <c r="A9" s="14" t="s">
        <v>268</v>
      </c>
      <c r="B9" s="22" t="s">
        <v>347</v>
      </c>
      <c r="C9" s="16" t="s">
        <v>348</v>
      </c>
      <c r="D9" s="16" t="s">
        <v>349</v>
      </c>
      <c r="E9" s="17">
        <v>57</v>
      </c>
      <c r="F9" s="17">
        <v>50</v>
      </c>
      <c r="G9" s="17">
        <v>48</v>
      </c>
      <c r="H9" s="17">
        <v>56</v>
      </c>
      <c r="I9" s="17">
        <v>42</v>
      </c>
      <c r="J9" s="17">
        <v>57</v>
      </c>
      <c r="K9" s="17">
        <f>SUM(E9:J9)</f>
        <v>310</v>
      </c>
      <c r="L9" s="17">
        <f>RANK(K9,$K$5:$K$142)</f>
        <v>4</v>
      </c>
      <c r="M9" s="15">
        <v>52</v>
      </c>
      <c r="N9" s="15">
        <v>52</v>
      </c>
      <c r="O9" s="15">
        <v>53</v>
      </c>
      <c r="P9" s="15">
        <v>60</v>
      </c>
      <c r="Q9" s="15">
        <f>SUM(M9:P9)</f>
        <v>217</v>
      </c>
      <c r="R9" s="15">
        <f>RANK(Q9,$Q$5:$Q$142)</f>
        <v>3</v>
      </c>
      <c r="S9" s="64"/>
      <c r="T9" s="48"/>
      <c r="U9" s="50"/>
      <c r="V9" s="45"/>
    </row>
    <row r="10" spans="1:22" s="8" customFormat="1" x14ac:dyDescent="0.2">
      <c r="A10" s="14" t="s">
        <v>272</v>
      </c>
      <c r="B10" s="22" t="s">
        <v>70</v>
      </c>
      <c r="C10" s="16" t="s">
        <v>69</v>
      </c>
      <c r="D10" s="16" t="s">
        <v>259</v>
      </c>
      <c r="E10" s="17"/>
      <c r="F10" s="17"/>
      <c r="G10" s="17"/>
      <c r="H10" s="17"/>
      <c r="I10" s="17"/>
      <c r="J10" s="17"/>
      <c r="K10" s="17"/>
      <c r="L10" s="17"/>
      <c r="M10" s="15"/>
      <c r="N10" s="15"/>
      <c r="O10" s="15"/>
      <c r="P10" s="15"/>
      <c r="Q10" s="15"/>
      <c r="R10" s="15"/>
      <c r="S10" s="65"/>
      <c r="T10" s="49"/>
      <c r="U10" s="51"/>
      <c r="V10" s="46"/>
    </row>
    <row r="11" spans="1:22" s="8" customFormat="1" x14ac:dyDescent="0.2">
      <c r="A11" s="9" t="s">
        <v>350</v>
      </c>
      <c r="B11" s="11" t="s">
        <v>353</v>
      </c>
      <c r="C11" s="11" t="s">
        <v>21</v>
      </c>
      <c r="D11" s="11" t="s">
        <v>354</v>
      </c>
      <c r="E11" s="12"/>
      <c r="F11" s="12"/>
      <c r="G11" s="12"/>
      <c r="H11" s="12"/>
      <c r="I11" s="12"/>
      <c r="J11" s="12"/>
      <c r="K11" s="12"/>
      <c r="L11" s="13"/>
      <c r="M11" s="10"/>
      <c r="N11" s="10"/>
      <c r="O11" s="10"/>
      <c r="P11" s="10"/>
      <c r="Q11" s="10"/>
      <c r="R11" s="10"/>
      <c r="S11" s="60">
        <f>IF(ISNUMBER(V11),V11/600,"")</f>
        <v>0.875</v>
      </c>
      <c r="T11" s="59" t="str">
        <f>IF(ISNUMBER(I12),IF(S11&lt;51%,"n.B.",IF(S11&lt;65%,"bestanden",IF(S11&lt;81%,"gut",IF(S11&lt;91%,"sehr gut","vorzüglich")))),"")</f>
        <v>sehr gut</v>
      </c>
      <c r="U11" s="52">
        <f t="shared" ref="U11" si="0">RANK(V11,$V$5:$V$142)</f>
        <v>3</v>
      </c>
      <c r="V11" s="58">
        <f>K12+Q12</f>
        <v>525</v>
      </c>
    </row>
    <row r="12" spans="1:22" s="8" customFormat="1" x14ac:dyDescent="0.2">
      <c r="A12" s="9" t="s">
        <v>351</v>
      </c>
      <c r="B12" s="11" t="s">
        <v>81</v>
      </c>
      <c r="C12" s="11" t="s">
        <v>83</v>
      </c>
      <c r="D12" s="11" t="s">
        <v>355</v>
      </c>
      <c r="E12" s="12">
        <v>56</v>
      </c>
      <c r="F12" s="12">
        <v>40</v>
      </c>
      <c r="G12" s="12">
        <v>53</v>
      </c>
      <c r="H12" s="12">
        <v>48</v>
      </c>
      <c r="I12" s="12">
        <v>51</v>
      </c>
      <c r="J12" s="12">
        <v>54</v>
      </c>
      <c r="K12" s="12">
        <f>SUM(E12:J12)</f>
        <v>302</v>
      </c>
      <c r="L12" s="12">
        <f>RANK(K12,$K$5:$K$142)</f>
        <v>6</v>
      </c>
      <c r="M12" s="10">
        <v>58</v>
      </c>
      <c r="N12" s="10">
        <v>58</v>
      </c>
      <c r="O12" s="10">
        <v>57</v>
      </c>
      <c r="P12" s="10">
        <v>50</v>
      </c>
      <c r="Q12" s="10">
        <f>SUM(M12:P12)</f>
        <v>223</v>
      </c>
      <c r="R12" s="10">
        <f>RANK(Q12,$Q$5:$Q$142)</f>
        <v>1</v>
      </c>
      <c r="S12" s="61"/>
      <c r="T12" s="56"/>
      <c r="U12" s="52"/>
      <c r="V12" s="54"/>
    </row>
    <row r="13" spans="1:22" s="8" customFormat="1" x14ac:dyDescent="0.2">
      <c r="A13" s="9" t="s">
        <v>352</v>
      </c>
      <c r="B13" s="11" t="s">
        <v>303</v>
      </c>
      <c r="C13" s="11" t="s">
        <v>62</v>
      </c>
      <c r="D13" s="11" t="s">
        <v>304</v>
      </c>
      <c r="E13" s="12"/>
      <c r="F13" s="12"/>
      <c r="G13" s="12"/>
      <c r="H13" s="12"/>
      <c r="I13" s="12"/>
      <c r="J13" s="12"/>
      <c r="K13" s="12"/>
      <c r="L13" s="12"/>
      <c r="M13" s="10"/>
      <c r="N13" s="10"/>
      <c r="O13" s="10"/>
      <c r="P13" s="10"/>
      <c r="Q13" s="10"/>
      <c r="R13" s="10"/>
      <c r="S13" s="62"/>
      <c r="T13" s="57"/>
      <c r="U13" s="53"/>
      <c r="V13" s="55"/>
    </row>
    <row r="14" spans="1:22" s="8" customFormat="1" x14ac:dyDescent="0.2">
      <c r="A14" s="18" t="s">
        <v>284</v>
      </c>
      <c r="B14" s="19" t="s">
        <v>29</v>
      </c>
      <c r="C14" s="19" t="s">
        <v>21</v>
      </c>
      <c r="D14" s="19" t="s">
        <v>96</v>
      </c>
      <c r="E14" s="17"/>
      <c r="F14" s="17"/>
      <c r="G14" s="17"/>
      <c r="H14" s="17"/>
      <c r="I14" s="17"/>
      <c r="J14" s="17"/>
      <c r="K14" s="17"/>
      <c r="L14" s="17"/>
      <c r="M14" s="15"/>
      <c r="N14" s="15"/>
      <c r="O14" s="15"/>
      <c r="P14" s="15"/>
      <c r="Q14" s="15"/>
      <c r="R14" s="15"/>
      <c r="S14" s="63">
        <f>IF(ISNUMBER(V14),V14/600,"")</f>
        <v>0.8666666666666667</v>
      </c>
      <c r="T14" s="47" t="str">
        <f>IF(ISNUMBER(I15),IF(S14&lt;51%,"n.B.",IF(S14&lt;65%,"bestanden",IF(S14&lt;81%,"gut",IF(S14&lt;91%,"sehr gut","vorzüglich")))),"")</f>
        <v>sehr gut</v>
      </c>
      <c r="U14" s="50">
        <f t="shared" ref="U14" si="1">RANK(V14,$V$5:$V$142)</f>
        <v>4</v>
      </c>
      <c r="V14" s="44">
        <f>K15+Q15</f>
        <v>520</v>
      </c>
    </row>
    <row r="15" spans="1:22" s="8" customFormat="1" x14ac:dyDescent="0.2">
      <c r="A15" s="18" t="s">
        <v>285</v>
      </c>
      <c r="B15" s="19" t="s">
        <v>22</v>
      </c>
      <c r="C15" s="19" t="s">
        <v>23</v>
      </c>
      <c r="D15" s="19" t="s">
        <v>356</v>
      </c>
      <c r="E15" s="17">
        <v>52</v>
      </c>
      <c r="F15" s="17">
        <v>49</v>
      </c>
      <c r="G15" s="17">
        <v>51</v>
      </c>
      <c r="H15" s="17">
        <v>54</v>
      </c>
      <c r="I15" s="17">
        <v>55</v>
      </c>
      <c r="J15" s="17">
        <v>52</v>
      </c>
      <c r="K15" s="17">
        <f>SUM(E15:J15)</f>
        <v>313</v>
      </c>
      <c r="L15" s="17">
        <f>RANK(K15,$K$5:$K$142)</f>
        <v>3</v>
      </c>
      <c r="M15" s="15">
        <v>52</v>
      </c>
      <c r="N15" s="15">
        <v>53</v>
      </c>
      <c r="O15" s="15">
        <v>48</v>
      </c>
      <c r="P15" s="15">
        <v>54</v>
      </c>
      <c r="Q15" s="15">
        <f>SUM(M15:P15)</f>
        <v>207</v>
      </c>
      <c r="R15" s="15">
        <f>RANK(Q15,$Q$5:$Q$142)</f>
        <v>8</v>
      </c>
      <c r="S15" s="64"/>
      <c r="T15" s="48"/>
      <c r="U15" s="50"/>
      <c r="V15" s="45"/>
    </row>
    <row r="16" spans="1:22" s="8" customFormat="1" x14ac:dyDescent="0.2">
      <c r="A16" s="18" t="s">
        <v>286</v>
      </c>
      <c r="B16" s="19" t="s">
        <v>19</v>
      </c>
      <c r="C16" s="19" t="s">
        <v>20</v>
      </c>
      <c r="D16" s="19" t="s">
        <v>94</v>
      </c>
      <c r="E16" s="17"/>
      <c r="F16" s="17"/>
      <c r="G16" s="17"/>
      <c r="H16" s="17"/>
      <c r="I16" s="17"/>
      <c r="J16" s="17"/>
      <c r="K16" s="17"/>
      <c r="L16" s="17"/>
      <c r="M16" s="15"/>
      <c r="N16" s="15"/>
      <c r="O16" s="15"/>
      <c r="P16" s="15"/>
      <c r="Q16" s="15"/>
      <c r="R16" s="15"/>
      <c r="S16" s="65"/>
      <c r="T16" s="49"/>
      <c r="U16" s="51"/>
      <c r="V16" s="46"/>
    </row>
    <row r="17" spans="1:22" x14ac:dyDescent="0.2">
      <c r="A17" s="20" t="s">
        <v>358</v>
      </c>
      <c r="B17" s="21" t="s">
        <v>361</v>
      </c>
      <c r="C17" s="21" t="s">
        <v>362</v>
      </c>
      <c r="D17" s="21" t="s">
        <v>363</v>
      </c>
      <c r="E17" s="12"/>
      <c r="F17" s="12"/>
      <c r="G17" s="12"/>
      <c r="H17" s="12"/>
      <c r="I17" s="12"/>
      <c r="J17" s="12"/>
      <c r="K17" s="12"/>
      <c r="L17" s="13"/>
      <c r="M17" s="10"/>
      <c r="N17" s="10"/>
      <c r="O17" s="10"/>
      <c r="P17" s="10"/>
      <c r="Q17" s="10"/>
      <c r="R17" s="10"/>
      <c r="S17" s="60">
        <f>IF(ISNUMBER(V17),V17/600,"")</f>
        <v>0.84333333333333338</v>
      </c>
      <c r="T17" s="59" t="str">
        <f>IF(ISNUMBER(I18),IF(S17&lt;51%,"n.B.",IF(S17&lt;65%,"bestanden",IF(S17&lt;81%,"gut",IF(S17&lt;91%,"sehr gut","vorzüglich")))),"")</f>
        <v>sehr gut</v>
      </c>
      <c r="U17" s="52">
        <f t="shared" ref="U17" si="2">RANK(V17,$V$5:$V$142)</f>
        <v>5</v>
      </c>
      <c r="V17" s="58">
        <f>K18+Q18</f>
        <v>506</v>
      </c>
    </row>
    <row r="18" spans="1:22" x14ac:dyDescent="0.2">
      <c r="A18" s="20" t="s">
        <v>359</v>
      </c>
      <c r="B18" s="21" t="s">
        <v>193</v>
      </c>
      <c r="C18" s="21" t="s">
        <v>31</v>
      </c>
      <c r="D18" s="21" t="s">
        <v>194</v>
      </c>
      <c r="E18" s="12">
        <v>55</v>
      </c>
      <c r="F18" s="12">
        <v>43</v>
      </c>
      <c r="G18" s="12">
        <v>53</v>
      </c>
      <c r="H18" s="12">
        <v>46</v>
      </c>
      <c r="I18" s="12">
        <v>56</v>
      </c>
      <c r="J18" s="12">
        <v>55</v>
      </c>
      <c r="K18" s="12">
        <f>SUM(E18:J18)</f>
        <v>308</v>
      </c>
      <c r="L18" s="12">
        <f>RANK(K18,$K$5:$K$142)</f>
        <v>5</v>
      </c>
      <c r="M18" s="10">
        <v>49</v>
      </c>
      <c r="N18" s="10">
        <v>55</v>
      </c>
      <c r="O18" s="10">
        <v>57</v>
      </c>
      <c r="P18" s="10">
        <v>37</v>
      </c>
      <c r="Q18" s="10">
        <f>SUM(M18:P18)</f>
        <v>198</v>
      </c>
      <c r="R18" s="10">
        <f>RANK(Q18,$Q$5:$Q$142)</f>
        <v>10</v>
      </c>
      <c r="S18" s="61"/>
      <c r="T18" s="56"/>
      <c r="U18" s="52"/>
      <c r="V18" s="54"/>
    </row>
    <row r="19" spans="1:22" x14ac:dyDescent="0.2">
      <c r="A19" s="20" t="s">
        <v>360</v>
      </c>
      <c r="B19" s="21" t="s">
        <v>189</v>
      </c>
      <c r="C19" s="21" t="s">
        <v>190</v>
      </c>
      <c r="D19" s="21" t="s">
        <v>191</v>
      </c>
      <c r="E19" s="12"/>
      <c r="F19" s="12"/>
      <c r="G19" s="12"/>
      <c r="H19" s="12"/>
      <c r="I19" s="12"/>
      <c r="J19" s="12"/>
      <c r="K19" s="12"/>
      <c r="L19" s="12"/>
      <c r="M19" s="10"/>
      <c r="N19" s="10"/>
      <c r="O19" s="10"/>
      <c r="P19" s="10"/>
      <c r="Q19" s="10"/>
      <c r="R19" s="10"/>
      <c r="S19" s="62"/>
      <c r="T19" s="57"/>
      <c r="U19" s="53"/>
      <c r="V19" s="55"/>
    </row>
    <row r="20" spans="1:22" x14ac:dyDescent="0.2">
      <c r="A20" s="18" t="s">
        <v>211</v>
      </c>
      <c r="B20" s="19" t="s">
        <v>29</v>
      </c>
      <c r="C20" s="19" t="s">
        <v>46</v>
      </c>
      <c r="D20" s="19" t="s">
        <v>364</v>
      </c>
      <c r="E20" s="17"/>
      <c r="F20" s="17"/>
      <c r="G20" s="17"/>
      <c r="H20" s="17"/>
      <c r="I20" s="17"/>
      <c r="J20" s="17"/>
      <c r="K20" s="17"/>
      <c r="L20" s="17"/>
      <c r="M20" s="15"/>
      <c r="N20" s="15"/>
      <c r="O20" s="15"/>
      <c r="P20" s="15"/>
      <c r="Q20" s="15"/>
      <c r="R20" s="15"/>
      <c r="S20" s="63">
        <f>IF(ISNUMBER(V20),V20/600,"")</f>
        <v>0.83499999999999996</v>
      </c>
      <c r="T20" s="47" t="str">
        <f>IF(ISNUMBER(I21),IF(S20&lt;51%,"n.B.",IF(S20&lt;65%,"bestanden",IF(S20&lt;81%,"gut",IF(S20&lt;91%,"sehr gut","vorzüglich")))),"")</f>
        <v>sehr gut</v>
      </c>
      <c r="U20" s="50">
        <f t="shared" ref="U20" si="3">RANK(V20,$V$5:$V$142)</f>
        <v>6</v>
      </c>
      <c r="V20" s="44">
        <f>K21+Q21</f>
        <v>501</v>
      </c>
    </row>
    <row r="21" spans="1:22" x14ac:dyDescent="0.2">
      <c r="A21" s="18" t="s">
        <v>215</v>
      </c>
      <c r="B21" s="19" t="s">
        <v>365</v>
      </c>
      <c r="C21" s="19" t="s">
        <v>366</v>
      </c>
      <c r="D21" s="19" t="s">
        <v>367</v>
      </c>
      <c r="E21" s="17">
        <v>57</v>
      </c>
      <c r="F21" s="17">
        <v>57</v>
      </c>
      <c r="G21" s="17">
        <v>51</v>
      </c>
      <c r="H21" s="17">
        <v>48</v>
      </c>
      <c r="I21" s="17">
        <v>47</v>
      </c>
      <c r="J21" s="17">
        <v>57</v>
      </c>
      <c r="K21" s="17">
        <f>SUM(E21:J21)</f>
        <v>317</v>
      </c>
      <c r="L21" s="17">
        <f>RANK(K21,$K$5:$K$142)</f>
        <v>1</v>
      </c>
      <c r="M21" s="15">
        <v>59</v>
      </c>
      <c r="N21" s="15">
        <v>46</v>
      </c>
      <c r="O21" s="15">
        <v>27</v>
      </c>
      <c r="P21" s="15">
        <v>52</v>
      </c>
      <c r="Q21" s="15">
        <f>SUM(M21:P21)</f>
        <v>184</v>
      </c>
      <c r="R21" s="15">
        <f>RANK(Q21,$Q$5:$Q$142)</f>
        <v>17</v>
      </c>
      <c r="S21" s="64"/>
      <c r="T21" s="48"/>
      <c r="U21" s="50"/>
      <c r="V21" s="45"/>
    </row>
    <row r="22" spans="1:22" x14ac:dyDescent="0.2">
      <c r="A22" s="18" t="s">
        <v>219</v>
      </c>
      <c r="B22" s="19" t="s">
        <v>170</v>
      </c>
      <c r="C22" s="19" t="s">
        <v>36</v>
      </c>
      <c r="D22" s="19" t="s">
        <v>171</v>
      </c>
      <c r="E22" s="17"/>
      <c r="F22" s="17"/>
      <c r="G22" s="17"/>
      <c r="H22" s="17"/>
      <c r="I22" s="17"/>
      <c r="J22" s="17"/>
      <c r="K22" s="17"/>
      <c r="L22" s="17"/>
      <c r="M22" s="15"/>
      <c r="N22" s="15"/>
      <c r="O22" s="15"/>
      <c r="P22" s="15"/>
      <c r="Q22" s="15"/>
      <c r="R22" s="15"/>
      <c r="S22" s="65"/>
      <c r="T22" s="49"/>
      <c r="U22" s="51"/>
      <c r="V22" s="46"/>
    </row>
    <row r="23" spans="1:22" x14ac:dyDescent="0.2">
      <c r="A23" s="20" t="s">
        <v>232</v>
      </c>
      <c r="B23" s="21" t="s">
        <v>368</v>
      </c>
      <c r="C23" s="21" t="s">
        <v>369</v>
      </c>
      <c r="D23" s="21" t="s">
        <v>370</v>
      </c>
      <c r="E23" s="12"/>
      <c r="F23" s="12"/>
      <c r="G23" s="12"/>
      <c r="H23" s="12"/>
      <c r="I23" s="12"/>
      <c r="J23" s="12"/>
      <c r="K23" s="12"/>
      <c r="L23" s="13"/>
      <c r="M23" s="10"/>
      <c r="N23" s="10"/>
      <c r="O23" s="10"/>
      <c r="P23" s="10"/>
      <c r="Q23" s="10"/>
      <c r="R23" s="10"/>
      <c r="S23" s="60">
        <f>IF(ISNUMBER(V23),V23/600,"")</f>
        <v>0.83499999999999996</v>
      </c>
      <c r="T23" s="59" t="str">
        <f>IF(ISNUMBER(I24),IF(S23&lt;51%,"n.B.",IF(S23&lt;65%,"bestanden",IF(S23&lt;81%,"gut",IF(S23&lt;91%,"sehr gut","vorzüglich")))),"")</f>
        <v>sehr gut</v>
      </c>
      <c r="U23" s="52">
        <f t="shared" ref="U23" si="4">RANK(V23,$V$5:$V$142)</f>
        <v>6</v>
      </c>
      <c r="V23" s="58">
        <f>K24+Q24</f>
        <v>501</v>
      </c>
    </row>
    <row r="24" spans="1:22" x14ac:dyDescent="0.2">
      <c r="A24" s="20" t="s">
        <v>234</v>
      </c>
      <c r="B24" s="21" t="s">
        <v>368</v>
      </c>
      <c r="C24" s="21" t="s">
        <v>371</v>
      </c>
      <c r="D24" s="21" t="s">
        <v>372</v>
      </c>
      <c r="E24" s="12">
        <v>57</v>
      </c>
      <c r="F24" s="12">
        <v>42</v>
      </c>
      <c r="G24" s="12">
        <v>51</v>
      </c>
      <c r="H24" s="12">
        <v>42</v>
      </c>
      <c r="I24" s="12">
        <v>45</v>
      </c>
      <c r="J24" s="12">
        <v>55</v>
      </c>
      <c r="K24" s="12">
        <f>SUM(E24:J24)</f>
        <v>292</v>
      </c>
      <c r="L24" s="12">
        <f>RANK(K24,$K$5:$K$142)</f>
        <v>9</v>
      </c>
      <c r="M24" s="10">
        <v>55</v>
      </c>
      <c r="N24" s="10">
        <v>49</v>
      </c>
      <c r="O24" s="10">
        <v>50</v>
      </c>
      <c r="P24" s="10">
        <v>55</v>
      </c>
      <c r="Q24" s="10">
        <f>SUM(M24:P24)</f>
        <v>209</v>
      </c>
      <c r="R24" s="10">
        <f>RANK(Q24,$Q$5:$Q$142)</f>
        <v>6</v>
      </c>
      <c r="S24" s="61"/>
      <c r="T24" s="56"/>
      <c r="U24" s="52"/>
      <c r="V24" s="54"/>
    </row>
    <row r="25" spans="1:22" x14ac:dyDescent="0.2">
      <c r="A25" s="20" t="s">
        <v>237</v>
      </c>
      <c r="B25" s="21" t="s">
        <v>230</v>
      </c>
      <c r="C25" s="21" t="s">
        <v>68</v>
      </c>
      <c r="D25" s="21" t="s">
        <v>231</v>
      </c>
      <c r="E25" s="12"/>
      <c r="F25" s="12"/>
      <c r="G25" s="12"/>
      <c r="H25" s="12"/>
      <c r="I25" s="12"/>
      <c r="J25" s="12"/>
      <c r="K25" s="12"/>
      <c r="L25" s="12"/>
      <c r="M25" s="10"/>
      <c r="N25" s="10"/>
      <c r="O25" s="10"/>
      <c r="P25" s="10"/>
      <c r="Q25" s="10"/>
      <c r="R25" s="10"/>
      <c r="S25" s="62"/>
      <c r="T25" s="57"/>
      <c r="U25" s="53"/>
      <c r="V25" s="55"/>
    </row>
    <row r="26" spans="1:22" x14ac:dyDescent="0.2">
      <c r="A26" s="18" t="s">
        <v>318</v>
      </c>
      <c r="B26" s="19" t="s">
        <v>373</v>
      </c>
      <c r="C26" s="19" t="s">
        <v>39</v>
      </c>
      <c r="D26" s="19" t="s">
        <v>40</v>
      </c>
      <c r="E26" s="17"/>
      <c r="F26" s="17"/>
      <c r="G26" s="17"/>
      <c r="H26" s="17"/>
      <c r="I26" s="17"/>
      <c r="J26" s="17"/>
      <c r="K26" s="17"/>
      <c r="L26" s="17"/>
      <c r="M26" s="15"/>
      <c r="N26" s="15"/>
      <c r="O26" s="15"/>
      <c r="P26" s="15"/>
      <c r="Q26" s="15"/>
      <c r="R26" s="15"/>
      <c r="S26" s="63">
        <f>IF(ISNUMBER(V26),V26/600,"")</f>
        <v>0.83166666666666667</v>
      </c>
      <c r="T26" s="47" t="str">
        <f>IF(ISNUMBER(I27),IF(S26&lt;51%,"n.B.",IF(S26&lt;65%,"bestanden",IF(S26&lt;81%,"gut",IF(S26&lt;91%,"sehr gut","vorzüglich")))),"")</f>
        <v>sehr gut</v>
      </c>
      <c r="U26" s="50">
        <f t="shared" ref="U26" si="5">RANK(V26,$V$5:$V$142)</f>
        <v>8</v>
      </c>
      <c r="V26" s="44">
        <f>K27+Q27</f>
        <v>499</v>
      </c>
    </row>
    <row r="27" spans="1:22" x14ac:dyDescent="0.2">
      <c r="A27" s="18" t="s">
        <v>319</v>
      </c>
      <c r="B27" s="19" t="s">
        <v>111</v>
      </c>
      <c r="C27" s="19" t="s">
        <v>45</v>
      </c>
      <c r="D27" s="19" t="s">
        <v>112</v>
      </c>
      <c r="E27" s="17">
        <v>51</v>
      </c>
      <c r="F27" s="17">
        <v>49</v>
      </c>
      <c r="G27" s="17">
        <v>50</v>
      </c>
      <c r="H27" s="17">
        <v>53</v>
      </c>
      <c r="I27" s="17">
        <v>49</v>
      </c>
      <c r="J27" s="17">
        <v>27</v>
      </c>
      <c r="K27" s="17">
        <f>SUM(E27:J27)</f>
        <v>279</v>
      </c>
      <c r="L27" s="17">
        <f>RANK(K27,$K$5:$K$142)</f>
        <v>19</v>
      </c>
      <c r="M27" s="15">
        <v>57</v>
      </c>
      <c r="N27" s="15">
        <v>59</v>
      </c>
      <c r="O27" s="15">
        <v>46</v>
      </c>
      <c r="P27" s="15">
        <v>58</v>
      </c>
      <c r="Q27" s="15">
        <f>SUM(M27:P27)</f>
        <v>220</v>
      </c>
      <c r="R27" s="15">
        <f>RANK(Q27,$Q$5:$Q$142)</f>
        <v>2</v>
      </c>
      <c r="S27" s="64"/>
      <c r="T27" s="48"/>
      <c r="U27" s="50"/>
      <c r="V27" s="45"/>
    </row>
    <row r="28" spans="1:22" x14ac:dyDescent="0.2">
      <c r="A28" s="18" t="s">
        <v>320</v>
      </c>
      <c r="B28" s="19" t="s">
        <v>374</v>
      </c>
      <c r="C28" s="19" t="s">
        <v>375</v>
      </c>
      <c r="D28" s="19" t="s">
        <v>376</v>
      </c>
      <c r="E28" s="17"/>
      <c r="F28" s="17"/>
      <c r="G28" s="17"/>
      <c r="H28" s="17"/>
      <c r="I28" s="17"/>
      <c r="J28" s="17"/>
      <c r="K28" s="17"/>
      <c r="L28" s="17"/>
      <c r="M28" s="15"/>
      <c r="N28" s="15"/>
      <c r="O28" s="15"/>
      <c r="P28" s="15"/>
      <c r="Q28" s="15"/>
      <c r="R28" s="15"/>
      <c r="S28" s="65"/>
      <c r="T28" s="49"/>
      <c r="U28" s="51"/>
      <c r="V28" s="46"/>
    </row>
    <row r="29" spans="1:22" x14ac:dyDescent="0.2">
      <c r="A29" s="20" t="s">
        <v>377</v>
      </c>
      <c r="B29" s="21" t="s">
        <v>25</v>
      </c>
      <c r="C29" s="21" t="s">
        <v>26</v>
      </c>
      <c r="D29" s="21" t="s">
        <v>380</v>
      </c>
      <c r="E29" s="12"/>
      <c r="F29" s="12"/>
      <c r="G29" s="12"/>
      <c r="H29" s="12"/>
      <c r="I29" s="12"/>
      <c r="J29" s="12"/>
      <c r="K29" s="12"/>
      <c r="L29" s="13"/>
      <c r="M29" s="10"/>
      <c r="N29" s="10"/>
      <c r="O29" s="10"/>
      <c r="P29" s="10"/>
      <c r="Q29" s="10"/>
      <c r="R29" s="10"/>
      <c r="S29" s="60">
        <f>IF(ISNUMBER(V29),V29/600,"")</f>
        <v>0.82666666666666666</v>
      </c>
      <c r="T29" s="59" t="str">
        <f>IF(ISNUMBER(I30),IF(S29&lt;51%,"n.B.",IF(S29&lt;65%,"bestanden",IF(S29&lt;81%,"gut",IF(S29&lt;91%,"sehr gut","vorzüglich")))),"")</f>
        <v>sehr gut</v>
      </c>
      <c r="U29" s="52">
        <f t="shared" ref="U29" si="6">RANK(V29,$V$5:$V$142)</f>
        <v>9</v>
      </c>
      <c r="V29" s="58">
        <f>K30+Q30</f>
        <v>496</v>
      </c>
    </row>
    <row r="30" spans="1:22" x14ac:dyDescent="0.2">
      <c r="A30" s="20" t="s">
        <v>378</v>
      </c>
      <c r="B30" s="21" t="s">
        <v>63</v>
      </c>
      <c r="C30" s="21" t="s">
        <v>381</v>
      </c>
      <c r="D30" s="21" t="s">
        <v>266</v>
      </c>
      <c r="E30" s="12">
        <v>58</v>
      </c>
      <c r="F30" s="12">
        <v>46</v>
      </c>
      <c r="G30" s="12">
        <v>53</v>
      </c>
      <c r="H30" s="12">
        <v>54</v>
      </c>
      <c r="I30" s="12">
        <v>35</v>
      </c>
      <c r="J30" s="12">
        <v>41</v>
      </c>
      <c r="K30" s="12">
        <f>SUM(E30:J30)</f>
        <v>287</v>
      </c>
      <c r="L30" s="12">
        <f>RANK(K30,$K$5:$K$142)</f>
        <v>12</v>
      </c>
      <c r="M30" s="10">
        <v>52</v>
      </c>
      <c r="N30" s="10">
        <v>56</v>
      </c>
      <c r="O30" s="10">
        <v>55</v>
      </c>
      <c r="P30" s="10">
        <v>46</v>
      </c>
      <c r="Q30" s="10">
        <f>SUM(M30:P30)</f>
        <v>209</v>
      </c>
      <c r="R30" s="10">
        <f>RANK(Q30,$Q$5:$Q$142)</f>
        <v>6</v>
      </c>
      <c r="S30" s="61"/>
      <c r="T30" s="56"/>
      <c r="U30" s="52"/>
      <c r="V30" s="54"/>
    </row>
    <row r="31" spans="1:22" x14ac:dyDescent="0.2">
      <c r="A31" s="20" t="s">
        <v>379</v>
      </c>
      <c r="B31" s="21" t="s">
        <v>60</v>
      </c>
      <c r="C31" s="21" t="s">
        <v>35</v>
      </c>
      <c r="D31" s="21" t="s">
        <v>382</v>
      </c>
      <c r="E31" s="12"/>
      <c r="F31" s="12"/>
      <c r="G31" s="12"/>
      <c r="H31" s="12"/>
      <c r="I31" s="12"/>
      <c r="J31" s="12"/>
      <c r="K31" s="12"/>
      <c r="L31" s="12"/>
      <c r="M31" s="10"/>
      <c r="N31" s="10"/>
      <c r="O31" s="10"/>
      <c r="P31" s="10"/>
      <c r="Q31" s="10"/>
      <c r="R31" s="10"/>
      <c r="S31" s="62"/>
      <c r="T31" s="57"/>
      <c r="U31" s="53"/>
      <c r="V31" s="55"/>
    </row>
    <row r="32" spans="1:22" x14ac:dyDescent="0.2">
      <c r="A32" s="18" t="s">
        <v>143</v>
      </c>
      <c r="B32" s="19" t="s">
        <v>383</v>
      </c>
      <c r="C32" s="19" t="s">
        <v>90</v>
      </c>
      <c r="D32" s="19" t="s">
        <v>384</v>
      </c>
      <c r="E32" s="17"/>
      <c r="F32" s="17"/>
      <c r="G32" s="17"/>
      <c r="H32" s="17"/>
      <c r="I32" s="17"/>
      <c r="J32" s="17"/>
      <c r="K32" s="17"/>
      <c r="L32" s="17"/>
      <c r="M32" s="15"/>
      <c r="N32" s="15"/>
      <c r="O32" s="15"/>
      <c r="P32" s="15"/>
      <c r="Q32" s="15"/>
      <c r="R32" s="15"/>
      <c r="S32" s="63">
        <f>IF(ISNUMBER(V32),V32/600,"")</f>
        <v>0.81666666666666665</v>
      </c>
      <c r="T32" s="47" t="str">
        <f>IF(ISNUMBER(I33),IF(S32&lt;51%,"n.B.",IF(S32&lt;65%,"bestanden",IF(S32&lt;81%,"gut",IF(S32&lt;91%,"sehr gut","vorzüglich")))),"")</f>
        <v>sehr gut</v>
      </c>
      <c r="U32" s="50">
        <f t="shared" ref="U32" si="7">RANK(V32,$V$5:$V$142)</f>
        <v>10</v>
      </c>
      <c r="V32" s="44">
        <f>K33+Q33</f>
        <v>490</v>
      </c>
    </row>
    <row r="33" spans="1:22" x14ac:dyDescent="0.2">
      <c r="A33" s="18" t="s">
        <v>144</v>
      </c>
      <c r="B33" s="19" t="s">
        <v>385</v>
      </c>
      <c r="C33" s="19" t="s">
        <v>43</v>
      </c>
      <c r="D33" s="19" t="s">
        <v>386</v>
      </c>
      <c r="E33" s="17">
        <v>50</v>
      </c>
      <c r="F33" s="17">
        <v>45</v>
      </c>
      <c r="G33" s="17">
        <v>56</v>
      </c>
      <c r="H33" s="17">
        <v>33</v>
      </c>
      <c r="I33" s="17">
        <v>37</v>
      </c>
      <c r="J33" s="17">
        <v>56</v>
      </c>
      <c r="K33" s="17">
        <f>SUM(E33:J33)</f>
        <v>277</v>
      </c>
      <c r="L33" s="17">
        <f>RANK(K33,$K$5:$K$142)</f>
        <v>20</v>
      </c>
      <c r="M33" s="15">
        <v>54</v>
      </c>
      <c r="N33" s="15">
        <v>56</v>
      </c>
      <c r="O33" s="15">
        <v>54</v>
      </c>
      <c r="P33" s="15">
        <v>49</v>
      </c>
      <c r="Q33" s="15">
        <f>SUM(M33:P33)</f>
        <v>213</v>
      </c>
      <c r="R33" s="15">
        <f>RANK(Q33,$Q$5:$Q$142)</f>
        <v>5</v>
      </c>
      <c r="S33" s="64"/>
      <c r="T33" s="48"/>
      <c r="U33" s="50"/>
      <c r="V33" s="45"/>
    </row>
    <row r="34" spans="1:22" x14ac:dyDescent="0.2">
      <c r="A34" s="18" t="s">
        <v>148</v>
      </c>
      <c r="B34" s="19" t="s">
        <v>387</v>
      </c>
      <c r="C34" s="19" t="s">
        <v>31</v>
      </c>
      <c r="D34" s="19" t="s">
        <v>388</v>
      </c>
      <c r="E34" s="17"/>
      <c r="F34" s="17"/>
      <c r="G34" s="17"/>
      <c r="H34" s="17"/>
      <c r="I34" s="17"/>
      <c r="J34" s="17"/>
      <c r="K34" s="17"/>
      <c r="L34" s="17"/>
      <c r="M34" s="15"/>
      <c r="N34" s="15"/>
      <c r="O34" s="15"/>
      <c r="P34" s="15"/>
      <c r="Q34" s="15"/>
      <c r="R34" s="15"/>
      <c r="S34" s="65"/>
      <c r="T34" s="49"/>
      <c r="U34" s="51"/>
      <c r="V34" s="46"/>
    </row>
    <row r="35" spans="1:22" x14ac:dyDescent="0.2">
      <c r="A35" s="20" t="s">
        <v>222</v>
      </c>
      <c r="B35" s="21" t="s">
        <v>103</v>
      </c>
      <c r="C35" s="21" t="s">
        <v>31</v>
      </c>
      <c r="D35" s="21" t="s">
        <v>104</v>
      </c>
      <c r="E35" s="12"/>
      <c r="F35" s="12"/>
      <c r="G35" s="12"/>
      <c r="H35" s="12"/>
      <c r="I35" s="12"/>
      <c r="J35" s="12"/>
      <c r="K35" s="12"/>
      <c r="L35" s="13"/>
      <c r="M35" s="10"/>
      <c r="N35" s="10"/>
      <c r="O35" s="10"/>
      <c r="P35" s="10"/>
      <c r="Q35" s="10"/>
      <c r="R35" s="10"/>
      <c r="S35" s="60">
        <f>IF(ISNUMBER(V35),V35/600,"")</f>
        <v>0.81666666666666665</v>
      </c>
      <c r="T35" s="59" t="str">
        <f>IF(ISNUMBER(I36),IF(S35&lt;51%,"n.B.",IF(S35&lt;65%,"bestanden",IF(S35&lt;81%,"gut",IF(S35&lt;91%,"sehr gut","vorzüglich")))),"")</f>
        <v>sehr gut</v>
      </c>
      <c r="U35" s="52">
        <f t="shared" ref="U35" si="8">RANK(V35,$V$5:$V$142)</f>
        <v>10</v>
      </c>
      <c r="V35" s="58">
        <f>K36+Q36</f>
        <v>490</v>
      </c>
    </row>
    <row r="36" spans="1:22" x14ac:dyDescent="0.2">
      <c r="A36" s="20" t="s">
        <v>225</v>
      </c>
      <c r="B36" s="21" t="s">
        <v>389</v>
      </c>
      <c r="C36" s="21" t="s">
        <v>54</v>
      </c>
      <c r="D36" s="21" t="s">
        <v>390</v>
      </c>
      <c r="E36" s="12">
        <v>44</v>
      </c>
      <c r="F36" s="12">
        <v>37</v>
      </c>
      <c r="G36" s="12">
        <v>51</v>
      </c>
      <c r="H36" s="12">
        <v>50</v>
      </c>
      <c r="I36" s="12">
        <v>46</v>
      </c>
      <c r="J36" s="12">
        <v>58</v>
      </c>
      <c r="K36" s="12">
        <f>SUM(E36:J36)</f>
        <v>286</v>
      </c>
      <c r="L36" s="12">
        <f>RANK(K36,$K$5:$K$142)</f>
        <v>13</v>
      </c>
      <c r="M36" s="10">
        <v>58</v>
      </c>
      <c r="N36" s="10">
        <v>57</v>
      </c>
      <c r="O36" s="10">
        <v>37</v>
      </c>
      <c r="P36" s="10">
        <v>52</v>
      </c>
      <c r="Q36" s="10">
        <f>SUM(M36:P36)</f>
        <v>204</v>
      </c>
      <c r="R36" s="10">
        <f>RANK(Q36,$Q$5:$Q$142)</f>
        <v>9</v>
      </c>
      <c r="S36" s="61"/>
      <c r="T36" s="56"/>
      <c r="U36" s="52"/>
      <c r="V36" s="54"/>
    </row>
    <row r="37" spans="1:22" x14ac:dyDescent="0.2">
      <c r="A37" s="20" t="s">
        <v>229</v>
      </c>
      <c r="B37" s="21" t="s">
        <v>107</v>
      </c>
      <c r="C37" s="21" t="s">
        <v>54</v>
      </c>
      <c r="D37" s="21" t="s">
        <v>108</v>
      </c>
      <c r="E37" s="12"/>
      <c r="F37" s="12"/>
      <c r="G37" s="12"/>
      <c r="H37" s="12"/>
      <c r="I37" s="12"/>
      <c r="J37" s="12"/>
      <c r="K37" s="12"/>
      <c r="L37" s="12"/>
      <c r="M37" s="10"/>
      <c r="N37" s="10"/>
      <c r="O37" s="10"/>
      <c r="P37" s="10"/>
      <c r="Q37" s="10"/>
      <c r="R37" s="10"/>
      <c r="S37" s="62"/>
      <c r="T37" s="57"/>
      <c r="U37" s="53"/>
      <c r="V37" s="55"/>
    </row>
    <row r="38" spans="1:22" x14ac:dyDescent="0.2">
      <c r="A38" s="18" t="s">
        <v>124</v>
      </c>
      <c r="B38" s="19" t="s">
        <v>269</v>
      </c>
      <c r="C38" s="19" t="s">
        <v>270</v>
      </c>
      <c r="D38" s="19" t="s">
        <v>271</v>
      </c>
      <c r="E38" s="17"/>
      <c r="F38" s="17"/>
      <c r="G38" s="17"/>
      <c r="H38" s="17"/>
      <c r="I38" s="17"/>
      <c r="J38" s="17"/>
      <c r="K38" s="17"/>
      <c r="L38" s="17"/>
      <c r="M38" s="15"/>
      <c r="N38" s="15"/>
      <c r="O38" s="15"/>
      <c r="P38" s="15"/>
      <c r="Q38" s="15"/>
      <c r="R38" s="15"/>
      <c r="S38" s="63">
        <f>IF(ISNUMBER(V38),V38/600,"")</f>
        <v>0.81499999999999995</v>
      </c>
      <c r="T38" s="47" t="str">
        <f>IF(ISNUMBER(I39),IF(S38&lt;51%,"n.B.",IF(S38&lt;65%,"bestanden",IF(S38&lt;81%,"gut",IF(S38&lt;91%,"sehr gut","vorzüglich")))),"")</f>
        <v>sehr gut</v>
      </c>
      <c r="U38" s="50">
        <f t="shared" ref="U38" si="9">RANK(V38,$V$5:$V$142)</f>
        <v>12</v>
      </c>
      <c r="V38" s="44">
        <f>K39+Q39</f>
        <v>489</v>
      </c>
    </row>
    <row r="39" spans="1:22" x14ac:dyDescent="0.2">
      <c r="A39" s="18" t="s">
        <v>127</v>
      </c>
      <c r="B39" s="19" t="s">
        <v>391</v>
      </c>
      <c r="C39" s="19" t="s">
        <v>392</v>
      </c>
      <c r="D39" s="19" t="s">
        <v>393</v>
      </c>
      <c r="E39" s="17">
        <v>59</v>
      </c>
      <c r="F39" s="17">
        <v>42</v>
      </c>
      <c r="G39" s="17">
        <v>41</v>
      </c>
      <c r="H39" s="17">
        <v>48</v>
      </c>
      <c r="I39" s="17">
        <v>49</v>
      </c>
      <c r="J39" s="17">
        <v>56</v>
      </c>
      <c r="K39" s="17">
        <f>SUM(E39:J39)</f>
        <v>295</v>
      </c>
      <c r="L39" s="17">
        <f>RANK(K39,$K$5:$K$142)</f>
        <v>8</v>
      </c>
      <c r="M39" s="15">
        <v>53</v>
      </c>
      <c r="N39" s="15">
        <v>38</v>
      </c>
      <c r="O39" s="15">
        <v>54</v>
      </c>
      <c r="P39" s="15">
        <v>49</v>
      </c>
      <c r="Q39" s="15">
        <f>SUM(M39:P39)</f>
        <v>194</v>
      </c>
      <c r="R39" s="15">
        <f>RANK(Q39,$Q$5:$Q$142)</f>
        <v>12</v>
      </c>
      <c r="S39" s="64"/>
      <c r="T39" s="48"/>
      <c r="U39" s="50"/>
      <c r="V39" s="45"/>
    </row>
    <row r="40" spans="1:22" x14ac:dyDescent="0.2">
      <c r="A40" s="18" t="s">
        <v>130</v>
      </c>
      <c r="B40" s="19" t="s">
        <v>274</v>
      </c>
      <c r="C40" s="19" t="s">
        <v>273</v>
      </c>
      <c r="D40" s="19" t="s">
        <v>275</v>
      </c>
      <c r="E40" s="17"/>
      <c r="F40" s="17"/>
      <c r="G40" s="17"/>
      <c r="H40" s="17"/>
      <c r="I40" s="17"/>
      <c r="J40" s="17"/>
      <c r="K40" s="17"/>
      <c r="L40" s="17"/>
      <c r="M40" s="15"/>
      <c r="N40" s="15"/>
      <c r="O40" s="15"/>
      <c r="P40" s="15"/>
      <c r="Q40" s="15"/>
      <c r="R40" s="15"/>
      <c r="S40" s="65"/>
      <c r="T40" s="49"/>
      <c r="U40" s="51"/>
      <c r="V40" s="46"/>
    </row>
    <row r="41" spans="1:22" x14ac:dyDescent="0.2">
      <c r="A41" s="20" t="s">
        <v>97</v>
      </c>
      <c r="B41" s="21" t="s">
        <v>158</v>
      </c>
      <c r="C41" s="21" t="s">
        <v>314</v>
      </c>
      <c r="D41" s="21" t="s">
        <v>315</v>
      </c>
      <c r="E41" s="12"/>
      <c r="F41" s="12"/>
      <c r="G41" s="12"/>
      <c r="H41" s="12"/>
      <c r="I41" s="12"/>
      <c r="J41" s="12"/>
      <c r="K41" s="12"/>
      <c r="L41" s="13"/>
      <c r="M41" s="10"/>
      <c r="N41" s="10"/>
      <c r="O41" s="10"/>
      <c r="P41" s="10"/>
      <c r="Q41" s="10"/>
      <c r="R41" s="10"/>
      <c r="S41" s="60">
        <f>IF(ISNUMBER(V41),V41/600,"")</f>
        <v>0.81166666666666665</v>
      </c>
      <c r="T41" s="59" t="str">
        <f>IF(ISNUMBER(I42),IF(S41&lt;51%,"n.B.",IF(S41&lt;65%,"bestanden",IF(S41&lt;81%,"gut",IF(S41&lt;91%,"sehr gut","vorzüglich")))),"")</f>
        <v>sehr gut</v>
      </c>
      <c r="U41" s="52">
        <f t="shared" ref="U41" si="10">RANK(V41,$V$5:$V$142)</f>
        <v>13</v>
      </c>
      <c r="V41" s="58">
        <f>K42+Q42</f>
        <v>487</v>
      </c>
    </row>
    <row r="42" spans="1:22" x14ac:dyDescent="0.2">
      <c r="A42" s="20" t="s">
        <v>98</v>
      </c>
      <c r="B42" s="21" t="s">
        <v>226</v>
      </c>
      <c r="C42" s="21" t="s">
        <v>227</v>
      </c>
      <c r="D42" s="21" t="s">
        <v>228</v>
      </c>
      <c r="E42" s="12">
        <v>55</v>
      </c>
      <c r="F42" s="12">
        <v>46</v>
      </c>
      <c r="G42" s="12">
        <v>40</v>
      </c>
      <c r="H42" s="12">
        <v>52</v>
      </c>
      <c r="I42" s="12">
        <v>46</v>
      </c>
      <c r="J42" s="12">
        <v>50</v>
      </c>
      <c r="K42" s="12">
        <f>SUM(E42:J42)</f>
        <v>289</v>
      </c>
      <c r="L42" s="12">
        <f>RANK(K42,$K$5:$K$142)</f>
        <v>11</v>
      </c>
      <c r="M42" s="10">
        <v>47</v>
      </c>
      <c r="N42" s="10">
        <v>53</v>
      </c>
      <c r="O42" s="10">
        <v>43</v>
      </c>
      <c r="P42" s="10">
        <v>55</v>
      </c>
      <c r="Q42" s="10">
        <f>SUM(M42:P42)</f>
        <v>198</v>
      </c>
      <c r="R42" s="10">
        <f>RANK(Q42,$Q$5:$Q$142)</f>
        <v>10</v>
      </c>
      <c r="S42" s="61"/>
      <c r="T42" s="56"/>
      <c r="U42" s="52"/>
      <c r="V42" s="54"/>
    </row>
    <row r="43" spans="1:22" x14ac:dyDescent="0.2">
      <c r="A43" s="20" t="s">
        <v>101</v>
      </c>
      <c r="B43" s="21" t="s">
        <v>394</v>
      </c>
      <c r="C43" s="21" t="s">
        <v>395</v>
      </c>
      <c r="D43" s="21" t="s">
        <v>396</v>
      </c>
      <c r="E43" s="12"/>
      <c r="F43" s="12"/>
      <c r="G43" s="12"/>
      <c r="H43" s="12"/>
      <c r="I43" s="12"/>
      <c r="J43" s="12"/>
      <c r="K43" s="12"/>
      <c r="L43" s="12"/>
      <c r="M43" s="10"/>
      <c r="N43" s="10"/>
      <c r="O43" s="10"/>
      <c r="P43" s="10"/>
      <c r="Q43" s="10"/>
      <c r="R43" s="10"/>
      <c r="S43" s="62"/>
      <c r="T43" s="57"/>
      <c r="U43" s="53"/>
      <c r="V43" s="55"/>
    </row>
    <row r="44" spans="1:22" x14ac:dyDescent="0.2">
      <c r="A44" s="18" t="s">
        <v>204</v>
      </c>
      <c r="B44" s="19" t="s">
        <v>291</v>
      </c>
      <c r="C44" s="19" t="s">
        <v>61</v>
      </c>
      <c r="D44" s="19" t="s">
        <v>292</v>
      </c>
      <c r="E44" s="17"/>
      <c r="F44" s="17"/>
      <c r="G44" s="17"/>
      <c r="H44" s="17"/>
      <c r="I44" s="17"/>
      <c r="J44" s="17"/>
      <c r="K44" s="17"/>
      <c r="L44" s="17"/>
      <c r="M44" s="15"/>
      <c r="N44" s="15"/>
      <c r="O44" s="15"/>
      <c r="P44" s="15"/>
      <c r="Q44" s="15"/>
      <c r="R44" s="15"/>
      <c r="S44" s="63">
        <f>IF(ISNUMBER(V44),V44/600,"")</f>
        <v>0.80500000000000005</v>
      </c>
      <c r="T44" s="47" t="str">
        <f>IF(ISNUMBER(I45),IF(S44&lt;51%,"n.B.",IF(S44&lt;65%,"bestanden",IF(S44&lt;81%,"gut",IF(S44&lt;91%,"sehr gut","vorzüglich")))),"")</f>
        <v>gut</v>
      </c>
      <c r="U44" s="50">
        <f t="shared" ref="U44" si="11">RANK(V44,$V$5:$V$142)</f>
        <v>14</v>
      </c>
      <c r="V44" s="44">
        <f>K45+Q45</f>
        <v>483</v>
      </c>
    </row>
    <row r="45" spans="1:22" x14ac:dyDescent="0.2">
      <c r="A45" s="18" t="s">
        <v>205</v>
      </c>
      <c r="B45" s="19" t="s">
        <v>134</v>
      </c>
      <c r="C45" s="19" t="s">
        <v>135</v>
      </c>
      <c r="D45" s="19" t="s">
        <v>136</v>
      </c>
      <c r="E45" s="17">
        <v>56</v>
      </c>
      <c r="F45" s="17">
        <v>38</v>
      </c>
      <c r="G45" s="17">
        <v>46</v>
      </c>
      <c r="H45" s="17">
        <v>57</v>
      </c>
      <c r="I45" s="17">
        <v>56</v>
      </c>
      <c r="J45" s="17">
        <v>45</v>
      </c>
      <c r="K45" s="17">
        <f>SUM(E45:J45)</f>
        <v>298</v>
      </c>
      <c r="L45" s="17">
        <f>RANK(K45,$K$5:$K$142)</f>
        <v>7</v>
      </c>
      <c r="M45" s="15">
        <v>53</v>
      </c>
      <c r="N45" s="15">
        <v>55</v>
      </c>
      <c r="O45" s="15">
        <v>35</v>
      </c>
      <c r="P45" s="15">
        <v>42</v>
      </c>
      <c r="Q45" s="15">
        <f>SUM(M45:P45)</f>
        <v>185</v>
      </c>
      <c r="R45" s="15">
        <f>RANK(Q45,$Q$5:$Q$142)</f>
        <v>16</v>
      </c>
      <c r="S45" s="64"/>
      <c r="T45" s="48"/>
      <c r="U45" s="50"/>
      <c r="V45" s="45"/>
    </row>
    <row r="46" spans="1:22" x14ac:dyDescent="0.2">
      <c r="A46" s="18" t="s">
        <v>208</v>
      </c>
      <c r="B46" s="19" t="s">
        <v>397</v>
      </c>
      <c r="C46" s="19" t="s">
        <v>45</v>
      </c>
      <c r="D46" s="19" t="s">
        <v>295</v>
      </c>
      <c r="E46" s="17"/>
      <c r="F46" s="17"/>
      <c r="G46" s="17"/>
      <c r="H46" s="17"/>
      <c r="I46" s="17"/>
      <c r="J46" s="17"/>
      <c r="K46" s="17"/>
      <c r="L46" s="17"/>
      <c r="M46" s="15"/>
      <c r="N46" s="15"/>
      <c r="O46" s="15"/>
      <c r="P46" s="15"/>
      <c r="Q46" s="15"/>
      <c r="R46" s="15"/>
      <c r="S46" s="65"/>
      <c r="T46" s="49"/>
      <c r="U46" s="51"/>
      <c r="V46" s="46"/>
    </row>
    <row r="47" spans="1:22" x14ac:dyDescent="0.2">
      <c r="A47" s="20" t="s">
        <v>252</v>
      </c>
      <c r="B47" s="21" t="s">
        <v>51</v>
      </c>
      <c r="C47" s="21" t="s">
        <v>154</v>
      </c>
      <c r="D47" s="21" t="s">
        <v>155</v>
      </c>
      <c r="E47" s="12"/>
      <c r="F47" s="12"/>
      <c r="G47" s="12"/>
      <c r="H47" s="12"/>
      <c r="I47" s="12"/>
      <c r="J47" s="12"/>
      <c r="K47" s="12"/>
      <c r="L47" s="13"/>
      <c r="M47" s="10"/>
      <c r="N47" s="10"/>
      <c r="O47" s="10"/>
      <c r="P47" s="10"/>
      <c r="Q47" s="10"/>
      <c r="R47" s="10"/>
      <c r="S47" s="60">
        <f>IF(ISNUMBER(V47),V47/600,"")</f>
        <v>0.78833333333333333</v>
      </c>
      <c r="T47" s="59" t="str">
        <f>IF(ISNUMBER(I48),IF(S47&lt;51%,"n.B.",IF(S47&lt;65%,"bestanden",IF(S47&lt;81%,"gut",IF(S47&lt;91%,"sehr gut","vorzüglich")))),"")</f>
        <v>gut</v>
      </c>
      <c r="U47" s="52">
        <f t="shared" ref="U47" si="12">RANK(V47,$V$5:$V$142)</f>
        <v>15</v>
      </c>
      <c r="V47" s="58">
        <f>K48+Q48</f>
        <v>473</v>
      </c>
    </row>
    <row r="48" spans="1:22" x14ac:dyDescent="0.2">
      <c r="A48" s="20" t="s">
        <v>253</v>
      </c>
      <c r="B48" s="21" t="s">
        <v>398</v>
      </c>
      <c r="C48" s="21" t="s">
        <v>399</v>
      </c>
      <c r="D48" s="21" t="s">
        <v>400</v>
      </c>
      <c r="E48" s="12">
        <v>56</v>
      </c>
      <c r="F48" s="12">
        <v>38</v>
      </c>
      <c r="G48" s="12">
        <v>52</v>
      </c>
      <c r="H48" s="12">
        <v>42</v>
      </c>
      <c r="I48" s="12">
        <v>37</v>
      </c>
      <c r="J48" s="12">
        <v>60</v>
      </c>
      <c r="K48" s="12">
        <f>SUM(E48:J48)</f>
        <v>285</v>
      </c>
      <c r="L48" s="12">
        <f>RANK(K48,$K$5:$K$142)</f>
        <v>14</v>
      </c>
      <c r="M48" s="10">
        <v>45</v>
      </c>
      <c r="N48" s="10">
        <v>47</v>
      </c>
      <c r="O48" s="10">
        <v>50</v>
      </c>
      <c r="P48" s="10">
        <v>46</v>
      </c>
      <c r="Q48" s="10">
        <f>SUM(M48:P48)</f>
        <v>188</v>
      </c>
      <c r="R48" s="10">
        <f>RANK(Q48,$Q$5:$Q$142)</f>
        <v>14</v>
      </c>
      <c r="S48" s="61"/>
      <c r="T48" s="56"/>
      <c r="U48" s="52"/>
      <c r="V48" s="54"/>
    </row>
    <row r="49" spans="1:22" x14ac:dyDescent="0.2">
      <c r="A49" s="20" t="s">
        <v>254</v>
      </c>
      <c r="B49" s="21" t="s">
        <v>55</v>
      </c>
      <c r="C49" s="21" t="s">
        <v>56</v>
      </c>
      <c r="D49" s="21" t="s">
        <v>57</v>
      </c>
      <c r="E49" s="12"/>
      <c r="F49" s="12"/>
      <c r="G49" s="12"/>
      <c r="H49" s="12"/>
      <c r="I49" s="12"/>
      <c r="J49" s="12"/>
      <c r="K49" s="12"/>
      <c r="L49" s="12"/>
      <c r="M49" s="10"/>
      <c r="N49" s="10"/>
      <c r="O49" s="10"/>
      <c r="P49" s="10"/>
      <c r="Q49" s="10"/>
      <c r="R49" s="10"/>
      <c r="S49" s="62"/>
      <c r="T49" s="57"/>
      <c r="U49" s="53"/>
      <c r="V49" s="55"/>
    </row>
    <row r="50" spans="1:22" x14ac:dyDescent="0.2">
      <c r="A50" s="18" t="s">
        <v>109</v>
      </c>
      <c r="B50" s="19" t="s">
        <v>401</v>
      </c>
      <c r="C50" s="19" t="s">
        <v>24</v>
      </c>
      <c r="D50" s="19" t="s">
        <v>181</v>
      </c>
      <c r="E50" s="17"/>
      <c r="F50" s="17"/>
      <c r="G50" s="17"/>
      <c r="H50" s="17"/>
      <c r="I50" s="17"/>
      <c r="J50" s="17"/>
      <c r="K50" s="17"/>
      <c r="L50" s="17"/>
      <c r="M50" s="15"/>
      <c r="N50" s="15"/>
      <c r="O50" s="15"/>
      <c r="P50" s="15"/>
      <c r="Q50" s="15"/>
      <c r="R50" s="15"/>
      <c r="S50" s="63">
        <f>IF(ISNUMBER(V50),V50/600,"")</f>
        <v>0.78833333333333333</v>
      </c>
      <c r="T50" s="47" t="str">
        <f>IF(ISNUMBER(I51),IF(S50&lt;51%,"n.B.",IF(S50&lt;65%,"bestanden",IF(S50&lt;81%,"gut",IF(S50&lt;91%,"sehr gut","vorzüglich")))),"")</f>
        <v>gut</v>
      </c>
      <c r="U50" s="50">
        <f t="shared" ref="U50:U62" si="13">RANK(V50,$V$5:$V$142)</f>
        <v>15</v>
      </c>
      <c r="V50" s="44">
        <f>K51+Q51</f>
        <v>473</v>
      </c>
    </row>
    <row r="51" spans="1:22" x14ac:dyDescent="0.2">
      <c r="A51" s="18" t="s">
        <v>110</v>
      </c>
      <c r="B51" s="19" t="s">
        <v>183</v>
      </c>
      <c r="C51" s="19" t="s">
        <v>64</v>
      </c>
      <c r="D51" s="19" t="s">
        <v>184</v>
      </c>
      <c r="E51" s="17">
        <v>57</v>
      </c>
      <c r="F51" s="17">
        <v>38</v>
      </c>
      <c r="G51" s="17">
        <v>51</v>
      </c>
      <c r="H51" s="17">
        <v>36</v>
      </c>
      <c r="I51" s="17">
        <v>53</v>
      </c>
      <c r="J51" s="17">
        <v>50</v>
      </c>
      <c r="K51" s="17">
        <f>SUM(E51:J51)</f>
        <v>285</v>
      </c>
      <c r="L51" s="17">
        <f>RANK(K51,$K$5:$K$142)</f>
        <v>14</v>
      </c>
      <c r="M51" s="15">
        <v>51</v>
      </c>
      <c r="N51" s="15">
        <v>56</v>
      </c>
      <c r="O51" s="15">
        <v>42</v>
      </c>
      <c r="P51" s="15">
        <v>39</v>
      </c>
      <c r="Q51" s="15">
        <f>SUM(M51:P51)</f>
        <v>188</v>
      </c>
      <c r="R51" s="15">
        <f>RANK(Q51,$Q$5:$Q$142)</f>
        <v>14</v>
      </c>
      <c r="S51" s="64"/>
      <c r="T51" s="48"/>
      <c r="U51" s="50"/>
      <c r="V51" s="45"/>
    </row>
    <row r="52" spans="1:22" x14ac:dyDescent="0.2">
      <c r="A52" s="18" t="s">
        <v>113</v>
      </c>
      <c r="B52" s="19" t="s">
        <v>402</v>
      </c>
      <c r="C52" s="19" t="s">
        <v>31</v>
      </c>
      <c r="D52" s="19" t="s">
        <v>403</v>
      </c>
      <c r="E52" s="17"/>
      <c r="F52" s="17"/>
      <c r="G52" s="17"/>
      <c r="H52" s="17"/>
      <c r="I52" s="17"/>
      <c r="J52" s="17"/>
      <c r="K52" s="17"/>
      <c r="L52" s="17"/>
      <c r="M52" s="15"/>
      <c r="N52" s="15"/>
      <c r="O52" s="15"/>
      <c r="P52" s="15"/>
      <c r="Q52" s="15"/>
      <c r="R52" s="15"/>
      <c r="S52" s="65"/>
      <c r="T52" s="49"/>
      <c r="U52" s="51"/>
      <c r="V52" s="46"/>
    </row>
    <row r="53" spans="1:22" x14ac:dyDescent="0.2">
      <c r="A53" s="20" t="s">
        <v>321</v>
      </c>
      <c r="B53" s="21" t="s">
        <v>404</v>
      </c>
      <c r="C53" s="21" t="s">
        <v>405</v>
      </c>
      <c r="D53" s="21" t="s">
        <v>406</v>
      </c>
      <c r="E53" s="12"/>
      <c r="F53" s="12"/>
      <c r="G53" s="12"/>
      <c r="H53" s="12"/>
      <c r="I53" s="12"/>
      <c r="J53" s="12"/>
      <c r="K53" s="12"/>
      <c r="L53" s="13"/>
      <c r="M53" s="10"/>
      <c r="N53" s="10"/>
      <c r="O53" s="10"/>
      <c r="P53" s="10"/>
      <c r="Q53" s="10"/>
      <c r="R53" s="10"/>
      <c r="S53" s="60">
        <f>IF(ISNUMBER(V53),V53/600,"")</f>
        <v>0.76500000000000001</v>
      </c>
      <c r="T53" s="59" t="str">
        <f>IF(ISNUMBER(I54),IF(S53&lt;51%,"n.B.",IF(S53&lt;65%,"bestanden",IF(S53&lt;81%,"gut",IF(S53&lt;91%,"sehr gut","vorzüglich")))),"")</f>
        <v>gut</v>
      </c>
      <c r="U53" s="52">
        <f t="shared" ref="U53:U65" si="14">RANK(V53,$V$5:$V$142)</f>
        <v>17</v>
      </c>
      <c r="V53" s="58">
        <f>K54+Q54</f>
        <v>459</v>
      </c>
    </row>
    <row r="54" spans="1:22" x14ac:dyDescent="0.2">
      <c r="A54" s="20" t="s">
        <v>322</v>
      </c>
      <c r="B54" s="21" t="s">
        <v>407</v>
      </c>
      <c r="C54" s="21" t="s">
        <v>408</v>
      </c>
      <c r="D54" s="21" t="s">
        <v>409</v>
      </c>
      <c r="E54" s="12">
        <v>40</v>
      </c>
      <c r="F54" s="12">
        <v>49</v>
      </c>
      <c r="G54" s="12">
        <v>50</v>
      </c>
      <c r="H54" s="12">
        <v>52</v>
      </c>
      <c r="I54" s="12">
        <v>20</v>
      </c>
      <c r="J54" s="12">
        <v>54</v>
      </c>
      <c r="K54" s="12">
        <f>SUM(E54:J54)</f>
        <v>265</v>
      </c>
      <c r="L54" s="12">
        <f>RANK(K54,$K$5:$K$142)</f>
        <v>23</v>
      </c>
      <c r="M54" s="10">
        <v>44</v>
      </c>
      <c r="N54" s="10">
        <v>51</v>
      </c>
      <c r="O54" s="10">
        <v>54</v>
      </c>
      <c r="P54" s="10">
        <v>45</v>
      </c>
      <c r="Q54" s="10">
        <f>SUM(M54:P54)</f>
        <v>194</v>
      </c>
      <c r="R54" s="10">
        <f>RANK(Q54,$Q$5:$Q$142)</f>
        <v>12</v>
      </c>
      <c r="S54" s="61"/>
      <c r="T54" s="56"/>
      <c r="U54" s="52"/>
      <c r="V54" s="54"/>
    </row>
    <row r="55" spans="1:22" x14ac:dyDescent="0.2">
      <c r="A55" s="20" t="s">
        <v>323</v>
      </c>
      <c r="B55" s="21" t="s">
        <v>410</v>
      </c>
      <c r="C55" s="21" t="s">
        <v>411</v>
      </c>
      <c r="D55" s="21" t="s">
        <v>412</v>
      </c>
      <c r="E55" s="12"/>
      <c r="F55" s="12"/>
      <c r="G55" s="12"/>
      <c r="H55" s="12"/>
      <c r="I55" s="12"/>
      <c r="J55" s="12"/>
      <c r="K55" s="12"/>
      <c r="L55" s="12"/>
      <c r="M55" s="10"/>
      <c r="N55" s="10"/>
      <c r="O55" s="10"/>
      <c r="P55" s="10"/>
      <c r="Q55" s="10"/>
      <c r="R55" s="10"/>
      <c r="S55" s="62"/>
      <c r="T55" s="57"/>
      <c r="U55" s="53"/>
      <c r="V55" s="55"/>
    </row>
    <row r="56" spans="1:22" x14ac:dyDescent="0.2">
      <c r="A56" s="18" t="s">
        <v>114</v>
      </c>
      <c r="B56" s="19" t="s">
        <v>65</v>
      </c>
      <c r="C56" s="19" t="s">
        <v>52</v>
      </c>
      <c r="D56" s="19" t="s">
        <v>242</v>
      </c>
      <c r="E56" s="17"/>
      <c r="F56" s="17"/>
      <c r="G56" s="17"/>
      <c r="H56" s="17"/>
      <c r="I56" s="17"/>
      <c r="J56" s="17"/>
      <c r="K56" s="17"/>
      <c r="L56" s="17"/>
      <c r="M56" s="15"/>
      <c r="N56" s="15"/>
      <c r="O56" s="15"/>
      <c r="P56" s="15"/>
      <c r="Q56" s="15"/>
      <c r="R56" s="15"/>
      <c r="S56" s="63">
        <f>IF(ISNUMBER(V56),V56/600,"")</f>
        <v>0.76500000000000001</v>
      </c>
      <c r="T56" s="47" t="str">
        <f>IF(ISNUMBER(I57),IF(S56&lt;51%,"n.B.",IF(S56&lt;65%,"bestanden",IF(S56&lt;81%,"gut",IF(S56&lt;91%,"sehr gut","vorzüglich")))),"")</f>
        <v>gut</v>
      </c>
      <c r="U56" s="50">
        <f t="shared" si="13"/>
        <v>17</v>
      </c>
      <c r="V56" s="44">
        <f>K57+Q57</f>
        <v>459</v>
      </c>
    </row>
    <row r="57" spans="1:22" x14ac:dyDescent="0.2">
      <c r="A57" s="18" t="s">
        <v>118</v>
      </c>
      <c r="B57" s="19" t="s">
        <v>413</v>
      </c>
      <c r="C57" s="19" t="s">
        <v>66</v>
      </c>
      <c r="D57" s="19" t="s">
        <v>414</v>
      </c>
      <c r="E57" s="17">
        <v>51</v>
      </c>
      <c r="F57" s="17">
        <v>43</v>
      </c>
      <c r="G57" s="17">
        <v>54</v>
      </c>
      <c r="H57" s="17">
        <v>38</v>
      </c>
      <c r="I57" s="17">
        <v>40</v>
      </c>
      <c r="J57" s="17">
        <v>57</v>
      </c>
      <c r="K57" s="17">
        <f>SUM(E57:J57)</f>
        <v>283</v>
      </c>
      <c r="L57" s="17">
        <f>RANK(K57,$K$5:$K$142)</f>
        <v>16</v>
      </c>
      <c r="M57" s="15">
        <v>30</v>
      </c>
      <c r="N57" s="15">
        <v>49</v>
      </c>
      <c r="O57" s="15">
        <v>45</v>
      </c>
      <c r="P57" s="15">
        <v>52</v>
      </c>
      <c r="Q57" s="15">
        <f>SUM(M57:P57)</f>
        <v>176</v>
      </c>
      <c r="R57" s="15">
        <f>RANK(Q57,$Q$5:$Q$142)</f>
        <v>19</v>
      </c>
      <c r="S57" s="64"/>
      <c r="T57" s="48"/>
      <c r="U57" s="50"/>
      <c r="V57" s="45"/>
    </row>
    <row r="58" spans="1:22" x14ac:dyDescent="0.2">
      <c r="A58" s="18" t="s">
        <v>119</v>
      </c>
      <c r="B58" s="19" t="s">
        <v>415</v>
      </c>
      <c r="C58" s="19" t="s">
        <v>201</v>
      </c>
      <c r="D58" s="19" t="s">
        <v>416</v>
      </c>
      <c r="E58" s="17"/>
      <c r="F58" s="17"/>
      <c r="G58" s="17"/>
      <c r="H58" s="17"/>
      <c r="I58" s="17"/>
      <c r="J58" s="17"/>
      <c r="K58" s="17"/>
      <c r="L58" s="17"/>
      <c r="M58" s="15"/>
      <c r="N58" s="15"/>
      <c r="O58" s="15"/>
      <c r="P58" s="15"/>
      <c r="Q58" s="15"/>
      <c r="R58" s="15"/>
      <c r="S58" s="65"/>
      <c r="T58" s="49"/>
      <c r="U58" s="51"/>
      <c r="V58" s="46"/>
    </row>
    <row r="59" spans="1:22" x14ac:dyDescent="0.2">
      <c r="A59" s="20" t="s">
        <v>120</v>
      </c>
      <c r="B59" s="21" t="s">
        <v>248</v>
      </c>
      <c r="C59" s="21" t="s">
        <v>159</v>
      </c>
      <c r="D59" s="21" t="s">
        <v>249</v>
      </c>
      <c r="E59" s="12"/>
      <c r="F59" s="12"/>
      <c r="G59" s="12"/>
      <c r="H59" s="12"/>
      <c r="I59" s="12"/>
      <c r="J59" s="12"/>
      <c r="K59" s="12"/>
      <c r="L59" s="13"/>
      <c r="M59" s="10"/>
      <c r="N59" s="10"/>
      <c r="O59" s="10"/>
      <c r="P59" s="10"/>
      <c r="Q59" s="10"/>
      <c r="R59" s="10"/>
      <c r="S59" s="60">
        <f>IF(ISNUMBER(V59),V59/600,"")</f>
        <v>0.7533333333333333</v>
      </c>
      <c r="T59" s="59" t="str">
        <f>IF(ISNUMBER(I60),IF(S59&lt;51%,"n.B.",IF(S59&lt;65%,"bestanden",IF(S59&lt;81%,"gut",IF(S59&lt;91%,"sehr gut","vorzüglich")))),"")</f>
        <v>gut</v>
      </c>
      <c r="U59" s="52">
        <f t="shared" si="14"/>
        <v>19</v>
      </c>
      <c r="V59" s="58">
        <f>K60+Q60</f>
        <v>452</v>
      </c>
    </row>
    <row r="60" spans="1:22" x14ac:dyDescent="0.2">
      <c r="A60" s="20" t="s">
        <v>121</v>
      </c>
      <c r="B60" s="21" t="s">
        <v>196</v>
      </c>
      <c r="C60" s="21" t="s">
        <v>197</v>
      </c>
      <c r="D60" s="21" t="s">
        <v>198</v>
      </c>
      <c r="E60" s="12">
        <v>53</v>
      </c>
      <c r="F60" s="12">
        <v>33</v>
      </c>
      <c r="G60" s="12">
        <v>51</v>
      </c>
      <c r="H60" s="12">
        <v>45</v>
      </c>
      <c r="I60" s="12">
        <v>51</v>
      </c>
      <c r="J60" s="12">
        <v>48</v>
      </c>
      <c r="K60" s="12">
        <f>SUM(E60:J60)</f>
        <v>281</v>
      </c>
      <c r="L60" s="12">
        <f>RANK(K60,$K$5:$K$142)</f>
        <v>18</v>
      </c>
      <c r="M60" s="10">
        <v>26</v>
      </c>
      <c r="N60" s="10">
        <v>41</v>
      </c>
      <c r="O60" s="10">
        <v>47</v>
      </c>
      <c r="P60" s="10">
        <v>57</v>
      </c>
      <c r="Q60" s="10">
        <f>SUM(M60:P60)</f>
        <v>171</v>
      </c>
      <c r="R60" s="10">
        <f>RANK(Q60,$Q$5:$Q$142)</f>
        <v>21</v>
      </c>
      <c r="S60" s="61"/>
      <c r="T60" s="56"/>
      <c r="U60" s="52"/>
      <c r="V60" s="54"/>
    </row>
    <row r="61" spans="1:22" x14ac:dyDescent="0.2">
      <c r="A61" s="20" t="s">
        <v>123</v>
      </c>
      <c r="B61" s="21" t="s">
        <v>417</v>
      </c>
      <c r="C61" s="21" t="s">
        <v>178</v>
      </c>
      <c r="D61" s="21" t="s">
        <v>418</v>
      </c>
      <c r="E61" s="12"/>
      <c r="F61" s="12"/>
      <c r="G61" s="12"/>
      <c r="H61" s="12"/>
      <c r="I61" s="12"/>
      <c r="J61" s="12"/>
      <c r="K61" s="12"/>
      <c r="L61" s="12"/>
      <c r="M61" s="10"/>
      <c r="N61" s="10"/>
      <c r="O61" s="10"/>
      <c r="P61" s="10"/>
      <c r="Q61" s="10"/>
      <c r="R61" s="10"/>
      <c r="S61" s="62"/>
      <c r="T61" s="57"/>
      <c r="U61" s="53"/>
      <c r="V61" s="55"/>
    </row>
    <row r="62" spans="1:22" x14ac:dyDescent="0.2">
      <c r="A62" s="18" t="s">
        <v>419</v>
      </c>
      <c r="B62" s="19" t="s">
        <v>27</v>
      </c>
      <c r="C62" s="19" t="s">
        <v>28</v>
      </c>
      <c r="D62" s="19" t="s">
        <v>122</v>
      </c>
      <c r="E62" s="17"/>
      <c r="F62" s="17"/>
      <c r="G62" s="17"/>
      <c r="H62" s="17"/>
      <c r="I62" s="17"/>
      <c r="J62" s="17"/>
      <c r="K62" s="17"/>
      <c r="L62" s="17"/>
      <c r="M62" s="15"/>
      <c r="N62" s="15"/>
      <c r="O62" s="15"/>
      <c r="P62" s="15"/>
      <c r="Q62" s="15"/>
      <c r="R62" s="15"/>
      <c r="S62" s="63">
        <f>IF(ISNUMBER(V62),V62/600,"")</f>
        <v>0.74833333333333329</v>
      </c>
      <c r="T62" s="47" t="str">
        <f>IF(ISNUMBER(I63),IF(S62&lt;51%,"n.B.",IF(S62&lt;65%,"bestanden",IF(S62&lt;81%,"gut",IF(S62&lt;91%,"sehr gut","vorzüglich")))),"")</f>
        <v>gut</v>
      </c>
      <c r="U62" s="50">
        <f t="shared" si="13"/>
        <v>20</v>
      </c>
      <c r="V62" s="44">
        <f>K63+Q63</f>
        <v>449</v>
      </c>
    </row>
    <row r="63" spans="1:22" x14ac:dyDescent="0.2">
      <c r="A63" s="18" t="s">
        <v>420</v>
      </c>
      <c r="B63" s="19" t="s">
        <v>422</v>
      </c>
      <c r="C63" s="19" t="s">
        <v>43</v>
      </c>
      <c r="D63" s="19" t="s">
        <v>78</v>
      </c>
      <c r="E63" s="17">
        <v>48</v>
      </c>
      <c r="F63" s="17">
        <v>31</v>
      </c>
      <c r="G63" s="17">
        <v>54</v>
      </c>
      <c r="H63" s="17">
        <v>51</v>
      </c>
      <c r="I63" s="17">
        <v>46</v>
      </c>
      <c r="J63" s="17">
        <v>47</v>
      </c>
      <c r="K63" s="17">
        <f>SUM(E63:J63)</f>
        <v>277</v>
      </c>
      <c r="L63" s="17">
        <f>RANK(K63,$K$5:$K$142)</f>
        <v>20</v>
      </c>
      <c r="M63" s="15">
        <v>48</v>
      </c>
      <c r="N63" s="15">
        <v>49</v>
      </c>
      <c r="O63" s="15">
        <v>38</v>
      </c>
      <c r="P63" s="15">
        <v>37</v>
      </c>
      <c r="Q63" s="15">
        <f>SUM(M63:P63)</f>
        <v>172</v>
      </c>
      <c r="R63" s="15">
        <f>RANK(Q63,$Q$5:$Q$142)</f>
        <v>20</v>
      </c>
      <c r="S63" s="64"/>
      <c r="T63" s="48"/>
      <c r="U63" s="50"/>
      <c r="V63" s="45"/>
    </row>
    <row r="64" spans="1:22" x14ac:dyDescent="0.2">
      <c r="A64" s="18" t="s">
        <v>421</v>
      </c>
      <c r="B64" s="19" t="s">
        <v>30</v>
      </c>
      <c r="C64" s="19" t="s">
        <v>50</v>
      </c>
      <c r="D64" s="19" t="s">
        <v>138</v>
      </c>
      <c r="E64" s="17"/>
      <c r="F64" s="17"/>
      <c r="G64" s="17"/>
      <c r="H64" s="17"/>
      <c r="I64" s="17"/>
      <c r="J64" s="17"/>
      <c r="K64" s="17"/>
      <c r="L64" s="17"/>
      <c r="M64" s="15"/>
      <c r="N64" s="15"/>
      <c r="O64" s="15"/>
      <c r="P64" s="15"/>
      <c r="Q64" s="15"/>
      <c r="R64" s="15"/>
      <c r="S64" s="65"/>
      <c r="T64" s="49"/>
      <c r="U64" s="51"/>
      <c r="V64" s="46"/>
    </row>
    <row r="65" spans="1:22" x14ac:dyDescent="0.2">
      <c r="A65" s="20" t="s">
        <v>176</v>
      </c>
      <c r="B65" s="21" t="s">
        <v>423</v>
      </c>
      <c r="C65" s="21" t="s">
        <v>424</v>
      </c>
      <c r="D65" s="21" t="s">
        <v>425</v>
      </c>
      <c r="E65" s="12"/>
      <c r="F65" s="12"/>
      <c r="G65" s="12"/>
      <c r="H65" s="12"/>
      <c r="I65" s="12"/>
      <c r="J65" s="12"/>
      <c r="K65" s="12"/>
      <c r="L65" s="13"/>
      <c r="M65" s="10"/>
      <c r="N65" s="10"/>
      <c r="O65" s="10"/>
      <c r="P65" s="10"/>
      <c r="Q65" s="10"/>
      <c r="R65" s="10"/>
      <c r="S65" s="60">
        <f>IF(ISNUMBER(V65),V65/600,"")</f>
        <v>0.7416666666666667</v>
      </c>
      <c r="T65" s="59" t="str">
        <f>IF(ISNUMBER(I66),IF(S65&lt;51%,"n.B.",IF(S65&lt;65%,"bestanden",IF(S65&lt;81%,"gut",IF(S65&lt;91%,"sehr gut","vorzüglich")))),"")</f>
        <v>gut</v>
      </c>
      <c r="U65" s="52">
        <f t="shared" si="14"/>
        <v>21</v>
      </c>
      <c r="V65" s="58">
        <f>K66+Q66</f>
        <v>445</v>
      </c>
    </row>
    <row r="66" spans="1:22" x14ac:dyDescent="0.2">
      <c r="A66" s="20" t="s">
        <v>180</v>
      </c>
      <c r="B66" s="21" t="s">
        <v>426</v>
      </c>
      <c r="C66" s="21" t="s">
        <v>427</v>
      </c>
      <c r="D66" s="21" t="s">
        <v>428</v>
      </c>
      <c r="E66" s="12">
        <v>56</v>
      </c>
      <c r="F66" s="12">
        <v>47</v>
      </c>
      <c r="G66" s="12">
        <v>49</v>
      </c>
      <c r="H66" s="12">
        <v>58</v>
      </c>
      <c r="I66" s="12">
        <v>56</v>
      </c>
      <c r="J66" s="12">
        <v>26</v>
      </c>
      <c r="K66" s="12">
        <f>SUM(E66:J66)</f>
        <v>292</v>
      </c>
      <c r="L66" s="12">
        <f>RANK(K66,$K$5:$K$142)</f>
        <v>9</v>
      </c>
      <c r="M66" s="10">
        <v>25</v>
      </c>
      <c r="N66" s="10">
        <v>57</v>
      </c>
      <c r="O66" s="10">
        <v>35</v>
      </c>
      <c r="P66" s="10">
        <v>36</v>
      </c>
      <c r="Q66" s="10">
        <f>SUM(M66:P66)</f>
        <v>153</v>
      </c>
      <c r="R66" s="10">
        <f>RANK(Q66,$Q$5:$Q$142)</f>
        <v>28</v>
      </c>
      <c r="S66" s="61"/>
      <c r="T66" s="56"/>
      <c r="U66" s="52"/>
      <c r="V66" s="54"/>
    </row>
    <row r="67" spans="1:22" x14ac:dyDescent="0.2">
      <c r="A67" s="20" t="s">
        <v>182</v>
      </c>
      <c r="B67" s="21" t="s">
        <v>429</v>
      </c>
      <c r="C67" s="21" t="s">
        <v>62</v>
      </c>
      <c r="D67" s="21" t="s">
        <v>430</v>
      </c>
      <c r="E67" s="12"/>
      <c r="F67" s="12"/>
      <c r="G67" s="12"/>
      <c r="H67" s="12"/>
      <c r="I67" s="12"/>
      <c r="J67" s="12"/>
      <c r="K67" s="12"/>
      <c r="L67" s="12"/>
      <c r="M67" s="10"/>
      <c r="N67" s="10"/>
      <c r="O67" s="10"/>
      <c r="P67" s="10"/>
      <c r="Q67" s="10"/>
      <c r="R67" s="10"/>
      <c r="S67" s="62"/>
      <c r="T67" s="57"/>
      <c r="U67" s="53"/>
      <c r="V67" s="55"/>
    </row>
    <row r="68" spans="1:22" x14ac:dyDescent="0.2">
      <c r="A68" s="18" t="s">
        <v>305</v>
      </c>
      <c r="B68" s="19" t="s">
        <v>431</v>
      </c>
      <c r="C68" s="19" t="s">
        <v>32</v>
      </c>
      <c r="D68" s="19" t="s">
        <v>432</v>
      </c>
      <c r="E68" s="17"/>
      <c r="F68" s="17"/>
      <c r="G68" s="17"/>
      <c r="H68" s="17"/>
      <c r="I68" s="17"/>
      <c r="J68" s="17"/>
      <c r="K68" s="17"/>
      <c r="L68" s="17"/>
      <c r="M68" s="15"/>
      <c r="N68" s="15"/>
      <c r="O68" s="15"/>
      <c r="P68" s="15"/>
      <c r="Q68" s="15"/>
      <c r="R68" s="15"/>
      <c r="S68" s="63">
        <f>IF(ISNUMBER(V68),V68/600,"")</f>
        <v>0.73833333333333329</v>
      </c>
      <c r="T68" s="47" t="str">
        <f>IF(ISNUMBER(I69),IF(S68&lt;51%,"n.B.",IF(S68&lt;65%,"bestanden",IF(S68&lt;81%,"gut",IF(S68&lt;91%,"sehr gut","vorzüglich")))),"")</f>
        <v>gut</v>
      </c>
      <c r="U68" s="50">
        <f t="shared" ref="U68" si="15">RANK(V68,$V$5:$V$142)</f>
        <v>22</v>
      </c>
      <c r="V68" s="44">
        <f>K69+Q69</f>
        <v>443</v>
      </c>
    </row>
    <row r="69" spans="1:22" x14ac:dyDescent="0.2">
      <c r="A69" s="18" t="s">
        <v>306</v>
      </c>
      <c r="B69" s="19" t="s">
        <v>433</v>
      </c>
      <c r="C69" s="19" t="s">
        <v>33</v>
      </c>
      <c r="D69" s="19" t="s">
        <v>434</v>
      </c>
      <c r="E69" s="17">
        <v>37</v>
      </c>
      <c r="F69" s="17">
        <v>45</v>
      </c>
      <c r="G69" s="17">
        <v>48</v>
      </c>
      <c r="H69" s="17">
        <v>43</v>
      </c>
      <c r="I69" s="17">
        <v>31</v>
      </c>
      <c r="J69" s="17">
        <v>57</v>
      </c>
      <c r="K69" s="17">
        <f>SUM(E69:J69)</f>
        <v>261</v>
      </c>
      <c r="L69" s="17">
        <f>RANK(K69,$K$5:$K$142)</f>
        <v>28</v>
      </c>
      <c r="M69" s="15">
        <v>41</v>
      </c>
      <c r="N69" s="15">
        <v>44</v>
      </c>
      <c r="O69" s="15">
        <v>49</v>
      </c>
      <c r="P69" s="15">
        <v>48</v>
      </c>
      <c r="Q69" s="15">
        <f>SUM(M69:P69)</f>
        <v>182</v>
      </c>
      <c r="R69" s="15">
        <f>RANK(Q69,$Q$5:$Q$142)</f>
        <v>18</v>
      </c>
      <c r="S69" s="64"/>
      <c r="T69" s="48"/>
      <c r="U69" s="50"/>
      <c r="V69" s="45"/>
    </row>
    <row r="70" spans="1:22" x14ac:dyDescent="0.2">
      <c r="A70" s="18" t="s">
        <v>308</v>
      </c>
      <c r="B70" s="19" t="s">
        <v>435</v>
      </c>
      <c r="C70" s="19" t="s">
        <v>436</v>
      </c>
      <c r="D70" s="19" t="s">
        <v>437</v>
      </c>
      <c r="E70" s="17"/>
      <c r="F70" s="17"/>
      <c r="G70" s="17"/>
      <c r="H70" s="17"/>
      <c r="I70" s="17"/>
      <c r="J70" s="17"/>
      <c r="K70" s="17"/>
      <c r="L70" s="17"/>
      <c r="M70" s="15"/>
      <c r="N70" s="15"/>
      <c r="O70" s="15"/>
      <c r="P70" s="15"/>
      <c r="Q70" s="15"/>
      <c r="R70" s="15"/>
      <c r="S70" s="65"/>
      <c r="T70" s="49"/>
      <c r="U70" s="51"/>
      <c r="V70" s="46"/>
    </row>
    <row r="71" spans="1:22" x14ac:dyDescent="0.2">
      <c r="A71" s="20" t="s">
        <v>444</v>
      </c>
      <c r="B71" s="21" t="s">
        <v>80</v>
      </c>
      <c r="C71" s="21" t="s">
        <v>82</v>
      </c>
      <c r="D71" s="21" t="s">
        <v>79</v>
      </c>
      <c r="E71" s="12"/>
      <c r="F71" s="12"/>
      <c r="G71" s="12"/>
      <c r="H71" s="12"/>
      <c r="I71" s="12"/>
      <c r="J71" s="12"/>
      <c r="K71" s="12"/>
      <c r="L71" s="13"/>
      <c r="M71" s="10"/>
      <c r="N71" s="10"/>
      <c r="O71" s="10"/>
      <c r="P71" s="10"/>
      <c r="Q71" s="10"/>
      <c r="R71" s="10"/>
      <c r="S71" s="60">
        <f>IF(ISNUMBER(V71),V71/600,"")</f>
        <v>0.73666666666666669</v>
      </c>
      <c r="T71" s="59" t="str">
        <f>IF(ISNUMBER(I72),IF(S71&lt;51%,"n.B.",IF(S71&lt;65%,"bestanden",IF(S71&lt;81%,"gut",IF(S71&lt;91%,"sehr gut","vorzüglich")))),"")</f>
        <v>gut</v>
      </c>
      <c r="U71" s="52">
        <f t="shared" ref="U71" si="16">RANK(V71,$V$5:$V$142)</f>
        <v>23</v>
      </c>
      <c r="V71" s="58">
        <f>K72+Q72</f>
        <v>442</v>
      </c>
    </row>
    <row r="72" spans="1:22" x14ac:dyDescent="0.2">
      <c r="A72" s="20" t="s">
        <v>445</v>
      </c>
      <c r="B72" s="21" t="s">
        <v>282</v>
      </c>
      <c r="C72" s="21" t="s">
        <v>85</v>
      </c>
      <c r="D72" s="21" t="s">
        <v>283</v>
      </c>
      <c r="E72" s="12">
        <v>54</v>
      </c>
      <c r="F72" s="12">
        <v>39</v>
      </c>
      <c r="G72" s="12">
        <v>54</v>
      </c>
      <c r="H72" s="12">
        <v>36</v>
      </c>
      <c r="I72" s="12">
        <v>56</v>
      </c>
      <c r="J72" s="12">
        <v>43</v>
      </c>
      <c r="K72" s="12">
        <f>SUM(E72:J72)</f>
        <v>282</v>
      </c>
      <c r="L72" s="12">
        <f>RANK(K72,$K$5:$K$142)</f>
        <v>17</v>
      </c>
      <c r="M72" s="10">
        <v>35</v>
      </c>
      <c r="N72" s="10">
        <v>49</v>
      </c>
      <c r="O72" s="10">
        <v>36</v>
      </c>
      <c r="P72" s="10">
        <v>40</v>
      </c>
      <c r="Q72" s="10">
        <f>SUM(M72:P72)</f>
        <v>160</v>
      </c>
      <c r="R72" s="10">
        <f>RANK(Q72,$Q$5:$Q$142)</f>
        <v>24</v>
      </c>
      <c r="S72" s="61"/>
      <c r="T72" s="56"/>
      <c r="U72" s="52"/>
      <c r="V72" s="54"/>
    </row>
    <row r="73" spans="1:22" x14ac:dyDescent="0.2">
      <c r="A73" s="20" t="s">
        <v>446</v>
      </c>
      <c r="B73" s="21" t="s">
        <v>447</v>
      </c>
      <c r="C73" s="21" t="s">
        <v>85</v>
      </c>
      <c r="D73" s="21" t="s">
        <v>448</v>
      </c>
      <c r="E73" s="12"/>
      <c r="F73" s="12"/>
      <c r="G73" s="12"/>
      <c r="H73" s="12"/>
      <c r="I73" s="12"/>
      <c r="J73" s="12"/>
      <c r="K73" s="12"/>
      <c r="L73" s="12"/>
      <c r="M73" s="10"/>
      <c r="N73" s="10"/>
      <c r="O73" s="10"/>
      <c r="P73" s="10"/>
      <c r="Q73" s="10"/>
      <c r="R73" s="10"/>
      <c r="S73" s="62"/>
      <c r="T73" s="57"/>
      <c r="U73" s="53"/>
      <c r="V73" s="55"/>
    </row>
    <row r="74" spans="1:22" x14ac:dyDescent="0.2">
      <c r="A74" s="18" t="s">
        <v>152</v>
      </c>
      <c r="B74" s="19" t="s">
        <v>75</v>
      </c>
      <c r="C74" s="19" t="s">
        <v>77</v>
      </c>
      <c r="D74" s="19" t="s">
        <v>73</v>
      </c>
      <c r="E74" s="17"/>
      <c r="F74" s="17"/>
      <c r="G74" s="17"/>
      <c r="H74" s="17"/>
      <c r="I74" s="17"/>
      <c r="J74" s="17"/>
      <c r="K74" s="17"/>
      <c r="L74" s="17"/>
      <c r="M74" s="15"/>
      <c r="N74" s="15"/>
      <c r="O74" s="15"/>
      <c r="P74" s="15"/>
      <c r="Q74" s="15"/>
      <c r="R74" s="15"/>
      <c r="S74" s="63">
        <f>IF(ISNUMBER(V74),V74/600,"")</f>
        <v>0.71499999999999997</v>
      </c>
      <c r="T74" s="47" t="str">
        <f>IF(ISNUMBER(I75),IF(S74&lt;51%,"n.B.",IF(S74&lt;65%,"bestanden",IF(S74&lt;81%,"gut",IF(S74&lt;91%,"sehr gut","vorzüglich")))),"")</f>
        <v>gut</v>
      </c>
      <c r="U74" s="50">
        <f t="shared" ref="U74:U80" si="17">RANK(V74,$V$5:$V$142)</f>
        <v>24</v>
      </c>
      <c r="V74" s="44">
        <f>K75+Q75</f>
        <v>429</v>
      </c>
    </row>
    <row r="75" spans="1:22" x14ac:dyDescent="0.2">
      <c r="A75" s="18" t="s">
        <v>153</v>
      </c>
      <c r="B75" s="19" t="s">
        <v>115</v>
      </c>
      <c r="C75" s="19" t="s">
        <v>116</v>
      </c>
      <c r="D75" s="19" t="s">
        <v>117</v>
      </c>
      <c r="E75" s="17">
        <v>53</v>
      </c>
      <c r="F75" s="17">
        <v>43</v>
      </c>
      <c r="G75" s="17">
        <v>49</v>
      </c>
      <c r="H75" s="17">
        <v>46</v>
      </c>
      <c r="I75" s="17">
        <v>44</v>
      </c>
      <c r="J75" s="17">
        <v>29</v>
      </c>
      <c r="K75" s="17">
        <f>SUM(E75:J75)</f>
        <v>264</v>
      </c>
      <c r="L75" s="17">
        <f>RANK(K75,$K$5:$K$142)</f>
        <v>26</v>
      </c>
      <c r="M75" s="15">
        <v>33</v>
      </c>
      <c r="N75" s="15">
        <v>36</v>
      </c>
      <c r="O75" s="15">
        <v>47</v>
      </c>
      <c r="P75" s="15">
        <v>49</v>
      </c>
      <c r="Q75" s="15">
        <f>SUM(M75:P75)</f>
        <v>165</v>
      </c>
      <c r="R75" s="15">
        <f>RANK(Q75,$Q$5:$Q$142)</f>
        <v>22</v>
      </c>
      <c r="S75" s="64"/>
      <c r="T75" s="48"/>
      <c r="U75" s="50"/>
      <c r="V75" s="45"/>
    </row>
    <row r="76" spans="1:22" x14ac:dyDescent="0.2">
      <c r="A76" s="18" t="s">
        <v>156</v>
      </c>
      <c r="B76" s="19" t="s">
        <v>74</v>
      </c>
      <c r="C76" s="19" t="s">
        <v>76</v>
      </c>
      <c r="D76" s="19" t="s">
        <v>72</v>
      </c>
      <c r="E76" s="17"/>
      <c r="F76" s="17"/>
      <c r="G76" s="17"/>
      <c r="H76" s="17"/>
      <c r="I76" s="17"/>
      <c r="J76" s="17"/>
      <c r="K76" s="17"/>
      <c r="L76" s="17"/>
      <c r="M76" s="15"/>
      <c r="N76" s="15"/>
      <c r="O76" s="15"/>
      <c r="P76" s="15"/>
      <c r="Q76" s="15"/>
      <c r="R76" s="15"/>
      <c r="S76" s="65"/>
      <c r="T76" s="49"/>
      <c r="U76" s="51"/>
      <c r="V76" s="46"/>
    </row>
    <row r="77" spans="1:22" x14ac:dyDescent="0.2">
      <c r="A77" s="20" t="s">
        <v>279</v>
      </c>
      <c r="B77" s="21" t="s">
        <v>220</v>
      </c>
      <c r="C77" s="21" t="s">
        <v>46</v>
      </c>
      <c r="D77" s="21" t="s">
        <v>221</v>
      </c>
      <c r="E77" s="12"/>
      <c r="F77" s="12"/>
      <c r="G77" s="12"/>
      <c r="H77" s="12"/>
      <c r="I77" s="12"/>
      <c r="J77" s="12"/>
      <c r="K77" s="12"/>
      <c r="L77" s="13"/>
      <c r="M77" s="10"/>
      <c r="N77" s="10"/>
      <c r="O77" s="10"/>
      <c r="P77" s="10"/>
      <c r="Q77" s="10"/>
      <c r="R77" s="10"/>
      <c r="S77" s="60">
        <f>IF(ISNUMBER(V77),V77/600,"")</f>
        <v>0.70833333333333337</v>
      </c>
      <c r="T77" s="59" t="str">
        <f>IF(ISNUMBER(I78),IF(S77&lt;51%,"n.B.",IF(S77&lt;65%,"bestanden",IF(S77&lt;81%,"gut",IF(S77&lt;91%,"sehr gut","vorzüglich")))),"")</f>
        <v>gut</v>
      </c>
      <c r="U77" s="52">
        <f t="shared" ref="U77:U83" si="18">RANK(V77,$V$5:$V$142)</f>
        <v>25</v>
      </c>
      <c r="V77" s="58">
        <f>K78+Q78</f>
        <v>425</v>
      </c>
    </row>
    <row r="78" spans="1:22" x14ac:dyDescent="0.2">
      <c r="A78" s="20" t="s">
        <v>280</v>
      </c>
      <c r="B78" s="21" t="s">
        <v>216</v>
      </c>
      <c r="C78" s="21" t="s">
        <v>217</v>
      </c>
      <c r="D78" s="21" t="s">
        <v>218</v>
      </c>
      <c r="E78" s="12">
        <v>57</v>
      </c>
      <c r="F78" s="12">
        <v>49</v>
      </c>
      <c r="G78" s="12">
        <v>41</v>
      </c>
      <c r="H78" s="12">
        <v>28</v>
      </c>
      <c r="I78" s="12">
        <v>43</v>
      </c>
      <c r="J78" s="12">
        <v>48</v>
      </c>
      <c r="K78" s="12">
        <f>SUM(E78:J78)</f>
        <v>266</v>
      </c>
      <c r="L78" s="12">
        <f>RANK(K78,$K$5:$K$142)</f>
        <v>22</v>
      </c>
      <c r="M78" s="10">
        <v>18</v>
      </c>
      <c r="N78" s="10">
        <v>50</v>
      </c>
      <c r="O78" s="10">
        <v>48</v>
      </c>
      <c r="P78" s="10">
        <v>43</v>
      </c>
      <c r="Q78" s="10">
        <f>SUM(M78:P78)</f>
        <v>159</v>
      </c>
      <c r="R78" s="10">
        <f>RANK(Q78,$Q$5:$Q$142)</f>
        <v>25</v>
      </c>
      <c r="S78" s="61"/>
      <c r="T78" s="56"/>
      <c r="U78" s="52"/>
      <c r="V78" s="54"/>
    </row>
    <row r="79" spans="1:22" x14ac:dyDescent="0.2">
      <c r="A79" s="20" t="s">
        <v>281</v>
      </c>
      <c r="B79" s="21" t="s">
        <v>212</v>
      </c>
      <c r="C79" s="21" t="s">
        <v>213</v>
      </c>
      <c r="D79" s="21" t="s">
        <v>214</v>
      </c>
      <c r="E79" s="12"/>
      <c r="F79" s="12"/>
      <c r="G79" s="12"/>
      <c r="H79" s="12"/>
      <c r="I79" s="12"/>
      <c r="J79" s="12"/>
      <c r="K79" s="12"/>
      <c r="L79" s="12"/>
      <c r="M79" s="10"/>
      <c r="N79" s="10"/>
      <c r="O79" s="10"/>
      <c r="P79" s="10"/>
      <c r="Q79" s="10"/>
      <c r="R79" s="10"/>
      <c r="S79" s="62"/>
      <c r="T79" s="57"/>
      <c r="U79" s="53"/>
      <c r="V79" s="55"/>
    </row>
    <row r="80" spans="1:22" x14ac:dyDescent="0.2">
      <c r="A80" s="18" t="s">
        <v>247</v>
      </c>
      <c r="B80" s="19" t="s">
        <v>186</v>
      </c>
      <c r="C80" s="19" t="s">
        <v>449</v>
      </c>
      <c r="D80" s="19" t="s">
        <v>187</v>
      </c>
      <c r="E80" s="17"/>
      <c r="F80" s="17"/>
      <c r="G80" s="17"/>
      <c r="H80" s="17"/>
      <c r="I80" s="17"/>
      <c r="J80" s="17"/>
      <c r="K80" s="17"/>
      <c r="L80" s="17"/>
      <c r="M80" s="15"/>
      <c r="N80" s="15"/>
      <c r="O80" s="15"/>
      <c r="P80" s="15"/>
      <c r="Q80" s="15"/>
      <c r="R80" s="15"/>
      <c r="S80" s="63">
        <f>IF(ISNUMBER(V80),V80/600,"")</f>
        <v>0.69833333333333336</v>
      </c>
      <c r="T80" s="47" t="str">
        <f>IF(ISNUMBER(I81),IF(S80&lt;51%,"n.B.",IF(S80&lt;65%,"bestanden",IF(S80&lt;81%,"gut",IF(S80&lt;91%,"sehr gut","vorzüglich")))),"")</f>
        <v>gut</v>
      </c>
      <c r="U80" s="50">
        <f t="shared" si="17"/>
        <v>26</v>
      </c>
      <c r="V80" s="44">
        <f>K81+Q81</f>
        <v>419</v>
      </c>
    </row>
    <row r="81" spans="1:22" x14ac:dyDescent="0.2">
      <c r="A81" s="18" t="s">
        <v>250</v>
      </c>
      <c r="B81" s="19" t="s">
        <v>186</v>
      </c>
      <c r="C81" s="19" t="s">
        <v>62</v>
      </c>
      <c r="D81" s="19" t="s">
        <v>450</v>
      </c>
      <c r="E81" s="17">
        <v>51</v>
      </c>
      <c r="F81" s="17">
        <v>32</v>
      </c>
      <c r="G81" s="17">
        <v>43</v>
      </c>
      <c r="H81" s="17">
        <v>39</v>
      </c>
      <c r="I81" s="17">
        <v>47</v>
      </c>
      <c r="J81" s="17">
        <v>45</v>
      </c>
      <c r="K81" s="17">
        <f>SUM(E81:J81)</f>
        <v>257</v>
      </c>
      <c r="L81" s="17">
        <f>RANK(K81,$K$5:$K$142)</f>
        <v>30</v>
      </c>
      <c r="M81" s="15">
        <v>30</v>
      </c>
      <c r="N81" s="15">
        <v>30</v>
      </c>
      <c r="O81" s="15">
        <v>50</v>
      </c>
      <c r="P81" s="15">
        <v>52</v>
      </c>
      <c r="Q81" s="15">
        <f>SUM(M81:P81)</f>
        <v>162</v>
      </c>
      <c r="R81" s="15">
        <f>RANK(Q81,$Q$5:$Q$142)</f>
        <v>23</v>
      </c>
      <c r="S81" s="64"/>
      <c r="T81" s="48"/>
      <c r="U81" s="50"/>
      <c r="V81" s="45"/>
    </row>
    <row r="82" spans="1:22" x14ac:dyDescent="0.2">
      <c r="A82" s="18" t="s">
        <v>251</v>
      </c>
      <c r="B82" s="19" t="s">
        <v>451</v>
      </c>
      <c r="C82" s="19" t="s">
        <v>84</v>
      </c>
      <c r="D82" s="19" t="s">
        <v>452</v>
      </c>
      <c r="E82" s="17"/>
      <c r="F82" s="17"/>
      <c r="G82" s="17"/>
      <c r="H82" s="17"/>
      <c r="I82" s="17"/>
      <c r="J82" s="17"/>
      <c r="K82" s="17"/>
      <c r="L82" s="17"/>
      <c r="M82" s="15"/>
      <c r="N82" s="15"/>
      <c r="O82" s="15"/>
      <c r="P82" s="15"/>
      <c r="Q82" s="15"/>
      <c r="R82" s="15"/>
      <c r="S82" s="65"/>
      <c r="T82" s="49"/>
      <c r="U82" s="51"/>
      <c r="V82" s="46"/>
    </row>
    <row r="83" spans="1:22" x14ac:dyDescent="0.2">
      <c r="A83" s="20" t="s">
        <v>287</v>
      </c>
      <c r="B83" s="21" t="s">
        <v>453</v>
      </c>
      <c r="C83" s="21" t="s">
        <v>454</v>
      </c>
      <c r="D83" s="21" t="s">
        <v>455</v>
      </c>
      <c r="E83" s="12"/>
      <c r="F83" s="12"/>
      <c r="G83" s="12"/>
      <c r="H83" s="12"/>
      <c r="I83" s="12"/>
      <c r="J83" s="12"/>
      <c r="K83" s="12"/>
      <c r="L83" s="13"/>
      <c r="M83" s="10"/>
      <c r="N83" s="10"/>
      <c r="O83" s="10"/>
      <c r="P83" s="10"/>
      <c r="Q83" s="10"/>
      <c r="R83" s="10"/>
      <c r="S83" s="60">
        <f>IF(ISNUMBER(V83),V83/600,"")</f>
        <v>0.69666666666666666</v>
      </c>
      <c r="T83" s="59" t="str">
        <f>IF(ISNUMBER(I84),IF(S83&lt;51%,"n.B.",IF(S83&lt;65%,"bestanden",IF(S83&lt;81%,"gut",IF(S83&lt;91%,"sehr gut","vorzüglich")))),"")</f>
        <v>gut</v>
      </c>
      <c r="U83" s="52">
        <f t="shared" si="18"/>
        <v>27</v>
      </c>
      <c r="V83" s="58">
        <f>K84+Q84</f>
        <v>418</v>
      </c>
    </row>
    <row r="84" spans="1:22" x14ac:dyDescent="0.2">
      <c r="A84" s="20" t="s">
        <v>288</v>
      </c>
      <c r="B84" s="21" t="s">
        <v>456</v>
      </c>
      <c r="C84" s="21" t="s">
        <v>375</v>
      </c>
      <c r="D84" s="21" t="s">
        <v>457</v>
      </c>
      <c r="E84" s="12">
        <v>56</v>
      </c>
      <c r="F84" s="12">
        <v>43</v>
      </c>
      <c r="G84" s="12">
        <v>42</v>
      </c>
      <c r="H84" s="12">
        <v>53</v>
      </c>
      <c r="I84" s="12">
        <v>33</v>
      </c>
      <c r="J84" s="12">
        <v>38</v>
      </c>
      <c r="K84" s="12">
        <f>SUM(E84:J84)</f>
        <v>265</v>
      </c>
      <c r="L84" s="12">
        <f>RANK(K84,$K$5:$K$142)</f>
        <v>23</v>
      </c>
      <c r="M84" s="10">
        <v>42</v>
      </c>
      <c r="N84" s="10">
        <v>52</v>
      </c>
      <c r="O84" s="10">
        <v>32</v>
      </c>
      <c r="P84" s="10">
        <v>27</v>
      </c>
      <c r="Q84" s="10">
        <f>SUM(M84:P84)</f>
        <v>153</v>
      </c>
      <c r="R84" s="10">
        <f>RANK(Q84,$Q$5:$Q$142)</f>
        <v>28</v>
      </c>
      <c r="S84" s="61"/>
      <c r="T84" s="56"/>
      <c r="U84" s="52"/>
      <c r="V84" s="54"/>
    </row>
    <row r="85" spans="1:22" x14ac:dyDescent="0.2">
      <c r="A85" s="20" t="s">
        <v>289</v>
      </c>
      <c r="B85" s="21" t="s">
        <v>458</v>
      </c>
      <c r="C85" s="21" t="s">
        <v>459</v>
      </c>
      <c r="D85" s="21" t="s">
        <v>460</v>
      </c>
      <c r="E85" s="12"/>
      <c r="F85" s="12"/>
      <c r="G85" s="12"/>
      <c r="H85" s="12"/>
      <c r="I85" s="12"/>
      <c r="J85" s="12"/>
      <c r="K85" s="12"/>
      <c r="L85" s="12"/>
      <c r="M85" s="10"/>
      <c r="N85" s="10"/>
      <c r="O85" s="10"/>
      <c r="P85" s="10"/>
      <c r="Q85" s="10"/>
      <c r="R85" s="10"/>
      <c r="S85" s="62"/>
      <c r="T85" s="57"/>
      <c r="U85" s="53"/>
      <c r="V85" s="55"/>
    </row>
    <row r="86" spans="1:22" x14ac:dyDescent="0.2">
      <c r="A86" s="18" t="s">
        <v>92</v>
      </c>
      <c r="B86" s="19" t="s">
        <v>200</v>
      </c>
      <c r="C86" s="19" t="s">
        <v>201</v>
      </c>
      <c r="D86" s="19" t="s">
        <v>202</v>
      </c>
      <c r="E86" s="17"/>
      <c r="F86" s="17"/>
      <c r="G86" s="17"/>
      <c r="H86" s="17"/>
      <c r="I86" s="17"/>
      <c r="J86" s="17"/>
      <c r="K86" s="17"/>
      <c r="L86" s="17"/>
      <c r="M86" s="15"/>
      <c r="N86" s="15"/>
      <c r="O86" s="15"/>
      <c r="P86" s="15"/>
      <c r="Q86" s="15"/>
      <c r="R86" s="15"/>
      <c r="S86" s="63">
        <f>IF(ISNUMBER(V86),V86/600,"")</f>
        <v>0.69333333333333336</v>
      </c>
      <c r="T86" s="47" t="str">
        <f>IF(ISNUMBER(I87),IF(S86&lt;51%,"n.B.",IF(S86&lt;65%,"bestanden",IF(S86&lt;81%,"gut",IF(S86&lt;91%,"sehr gut","vorzüglich")))),"")</f>
        <v>gut</v>
      </c>
      <c r="U86" s="50">
        <f t="shared" ref="U86" si="19">RANK(V86,$V$5:$V$142)</f>
        <v>28</v>
      </c>
      <c r="V86" s="44">
        <f>K87+Q87</f>
        <v>416</v>
      </c>
    </row>
    <row r="87" spans="1:22" x14ac:dyDescent="0.2">
      <c r="A87" s="18" t="s">
        <v>93</v>
      </c>
      <c r="B87" s="19" t="s">
        <v>461</v>
      </c>
      <c r="C87" s="19" t="s">
        <v>462</v>
      </c>
      <c r="D87" s="19" t="s">
        <v>463</v>
      </c>
      <c r="E87" s="17">
        <v>50</v>
      </c>
      <c r="F87" s="17">
        <v>32</v>
      </c>
      <c r="G87" s="17">
        <v>45</v>
      </c>
      <c r="H87" s="17">
        <v>37</v>
      </c>
      <c r="I87" s="17">
        <v>50</v>
      </c>
      <c r="J87" s="17">
        <v>48</v>
      </c>
      <c r="K87" s="17">
        <f>SUM(E87:J87)</f>
        <v>262</v>
      </c>
      <c r="L87" s="17">
        <f>RANK(K87,$K$5:$K$142)</f>
        <v>27</v>
      </c>
      <c r="M87" s="15">
        <v>34</v>
      </c>
      <c r="N87" s="15">
        <v>24</v>
      </c>
      <c r="O87" s="15">
        <v>40</v>
      </c>
      <c r="P87" s="15">
        <v>56</v>
      </c>
      <c r="Q87" s="15">
        <f>SUM(M87:P87)</f>
        <v>154</v>
      </c>
      <c r="R87" s="15">
        <f>RANK(Q87,$Q$5:$Q$142)</f>
        <v>26</v>
      </c>
      <c r="S87" s="64"/>
      <c r="T87" s="48"/>
      <c r="U87" s="50"/>
      <c r="V87" s="45"/>
    </row>
    <row r="88" spans="1:22" x14ac:dyDescent="0.2">
      <c r="A88" s="18" t="s">
        <v>95</v>
      </c>
      <c r="B88" s="19" t="s">
        <v>177</v>
      </c>
      <c r="C88" s="19" t="s">
        <v>178</v>
      </c>
      <c r="D88" s="19" t="s">
        <v>179</v>
      </c>
      <c r="E88" s="17"/>
      <c r="F88" s="17"/>
      <c r="G88" s="17"/>
      <c r="H88" s="17"/>
      <c r="I88" s="17"/>
      <c r="J88" s="17"/>
      <c r="K88" s="17"/>
      <c r="L88" s="17"/>
      <c r="M88" s="15"/>
      <c r="N88" s="15"/>
      <c r="O88" s="15"/>
      <c r="P88" s="15"/>
      <c r="Q88" s="15"/>
      <c r="R88" s="15"/>
      <c r="S88" s="65"/>
      <c r="T88" s="49"/>
      <c r="U88" s="51"/>
      <c r="V88" s="46"/>
    </row>
    <row r="89" spans="1:22" x14ac:dyDescent="0.2">
      <c r="A89" s="20" t="s">
        <v>185</v>
      </c>
      <c r="B89" s="21" t="s">
        <v>464</v>
      </c>
      <c r="C89" s="21" t="s">
        <v>465</v>
      </c>
      <c r="D89" s="21" t="s">
        <v>466</v>
      </c>
      <c r="E89" s="12"/>
      <c r="F89" s="12"/>
      <c r="G89" s="12"/>
      <c r="H89" s="12"/>
      <c r="I89" s="12"/>
      <c r="J89" s="12"/>
      <c r="K89" s="12"/>
      <c r="L89" s="13"/>
      <c r="M89" s="10"/>
      <c r="N89" s="10"/>
      <c r="O89" s="10"/>
      <c r="P89" s="10"/>
      <c r="Q89" s="10"/>
      <c r="R89" s="10"/>
      <c r="S89" s="60">
        <f>IF(ISNUMBER(V89),V89/600,"")</f>
        <v>0.69333333333333336</v>
      </c>
      <c r="T89" s="59" t="str">
        <f>IF(ISNUMBER(I90),IF(S89&lt;51%,"n.B.",IF(S89&lt;65%,"bestanden",IF(S89&lt;81%,"gut",IF(S89&lt;91%,"sehr gut","vorzüglich")))),"")</f>
        <v>gut</v>
      </c>
      <c r="U89" s="52">
        <f t="shared" ref="U89" si="20">RANK(V89,$V$5:$V$142)</f>
        <v>28</v>
      </c>
      <c r="V89" s="58">
        <f>K90+Q90</f>
        <v>416</v>
      </c>
    </row>
    <row r="90" spans="1:22" x14ac:dyDescent="0.2">
      <c r="A90" s="20" t="s">
        <v>188</v>
      </c>
      <c r="B90" s="21" t="s">
        <v>467</v>
      </c>
      <c r="C90" s="21" t="s">
        <v>468</v>
      </c>
      <c r="D90" s="21" t="s">
        <v>469</v>
      </c>
      <c r="E90" s="12">
        <v>57</v>
      </c>
      <c r="F90" s="12">
        <v>43</v>
      </c>
      <c r="G90" s="12">
        <v>54</v>
      </c>
      <c r="H90" s="12">
        <v>33</v>
      </c>
      <c r="I90" s="12">
        <v>33</v>
      </c>
      <c r="J90" s="12">
        <v>45</v>
      </c>
      <c r="K90" s="12">
        <f>SUM(E90:J90)</f>
        <v>265</v>
      </c>
      <c r="L90" s="12">
        <f>RANK(K90,$K$5:$K$142)</f>
        <v>23</v>
      </c>
      <c r="M90" s="10">
        <v>39</v>
      </c>
      <c r="N90" s="10">
        <v>18</v>
      </c>
      <c r="O90" s="10">
        <v>56</v>
      </c>
      <c r="P90" s="10">
        <v>38</v>
      </c>
      <c r="Q90" s="10">
        <f>SUM(M90:P90)</f>
        <v>151</v>
      </c>
      <c r="R90" s="10">
        <f>RANK(Q90,$Q$5:$Q$142)</f>
        <v>30</v>
      </c>
      <c r="S90" s="61"/>
      <c r="T90" s="56"/>
      <c r="U90" s="52"/>
      <c r="V90" s="54"/>
    </row>
    <row r="91" spans="1:22" x14ac:dyDescent="0.2">
      <c r="A91" s="20" t="s">
        <v>192</v>
      </c>
      <c r="B91" s="21" t="s">
        <v>470</v>
      </c>
      <c r="C91" s="21" t="s">
        <v>24</v>
      </c>
      <c r="D91" s="21" t="s">
        <v>471</v>
      </c>
      <c r="E91" s="12"/>
      <c r="F91" s="12"/>
      <c r="G91" s="12"/>
      <c r="H91" s="12"/>
      <c r="I91" s="12"/>
      <c r="J91" s="12"/>
      <c r="K91" s="12"/>
      <c r="L91" s="12"/>
      <c r="M91" s="10"/>
      <c r="N91" s="10"/>
      <c r="O91" s="10"/>
      <c r="P91" s="10"/>
      <c r="Q91" s="10"/>
      <c r="R91" s="10"/>
      <c r="S91" s="62"/>
      <c r="T91" s="57"/>
      <c r="U91" s="53"/>
      <c r="V91" s="55"/>
    </row>
    <row r="92" spans="1:22" x14ac:dyDescent="0.2">
      <c r="A92" s="18" t="s">
        <v>290</v>
      </c>
      <c r="B92" s="19" t="s">
        <v>206</v>
      </c>
      <c r="C92" s="19" t="s">
        <v>58</v>
      </c>
      <c r="D92" s="19" t="s">
        <v>297</v>
      </c>
      <c r="E92" s="17"/>
      <c r="F92" s="17"/>
      <c r="G92" s="17"/>
      <c r="H92" s="17"/>
      <c r="I92" s="17"/>
      <c r="J92" s="17"/>
      <c r="K92" s="17"/>
      <c r="L92" s="17"/>
      <c r="M92" s="15"/>
      <c r="N92" s="15"/>
      <c r="O92" s="15"/>
      <c r="P92" s="15"/>
      <c r="Q92" s="15"/>
      <c r="R92" s="15"/>
      <c r="S92" s="63">
        <f>IF(ISNUMBER(V92),V92/600,"")</f>
        <v>0.68833333333333335</v>
      </c>
      <c r="T92" s="47" t="str">
        <f>IF(ISNUMBER(I93),IF(S92&lt;51%,"n.B.",IF(S92&lt;65%,"bestanden",IF(S92&lt;81%,"gut",IF(S92&lt;91%,"sehr gut","vorzüglich")))),"")</f>
        <v>gut</v>
      </c>
      <c r="U92" s="50">
        <f t="shared" ref="U92" si="21">RANK(V92,$V$5:$V$142)</f>
        <v>30</v>
      </c>
      <c r="V92" s="44">
        <f>K93+Q93</f>
        <v>413</v>
      </c>
    </row>
    <row r="93" spans="1:22" x14ac:dyDescent="0.2">
      <c r="A93" s="18" t="s">
        <v>293</v>
      </c>
      <c r="B93" s="19" t="s">
        <v>472</v>
      </c>
      <c r="C93" s="19" t="s">
        <v>369</v>
      </c>
      <c r="D93" s="19" t="s">
        <v>473</v>
      </c>
      <c r="E93" s="17">
        <v>57</v>
      </c>
      <c r="F93" s="17">
        <v>41</v>
      </c>
      <c r="G93" s="17">
        <v>43</v>
      </c>
      <c r="H93" s="17">
        <v>18</v>
      </c>
      <c r="I93" s="17">
        <v>53</v>
      </c>
      <c r="J93" s="17">
        <v>47</v>
      </c>
      <c r="K93" s="17">
        <f>SUM(E93:J93)</f>
        <v>259</v>
      </c>
      <c r="L93" s="17">
        <f>RANK(K93,$K$5:$K$142)</f>
        <v>29</v>
      </c>
      <c r="M93" s="15">
        <v>30</v>
      </c>
      <c r="N93" s="15">
        <v>49</v>
      </c>
      <c r="O93" s="15">
        <v>49</v>
      </c>
      <c r="P93" s="15">
        <v>26</v>
      </c>
      <c r="Q93" s="15">
        <f>SUM(M93:P93)</f>
        <v>154</v>
      </c>
      <c r="R93" s="15">
        <f>RANK(Q93,$Q$5:$Q$142)</f>
        <v>26</v>
      </c>
      <c r="S93" s="64"/>
      <c r="T93" s="48"/>
      <c r="U93" s="50"/>
      <c r="V93" s="45"/>
    </row>
    <row r="94" spans="1:22" x14ac:dyDescent="0.2">
      <c r="A94" s="18" t="s">
        <v>294</v>
      </c>
      <c r="B94" s="19" t="s">
        <v>299</v>
      </c>
      <c r="C94" s="19" t="s">
        <v>300</v>
      </c>
      <c r="D94" s="19" t="s">
        <v>301</v>
      </c>
      <c r="E94" s="17"/>
      <c r="F94" s="17"/>
      <c r="G94" s="17"/>
      <c r="H94" s="17"/>
      <c r="I94" s="17"/>
      <c r="J94" s="17"/>
      <c r="K94" s="17"/>
      <c r="L94" s="17"/>
      <c r="M94" s="15"/>
      <c r="N94" s="15"/>
      <c r="O94" s="15"/>
      <c r="P94" s="15"/>
      <c r="Q94" s="15"/>
      <c r="R94" s="15"/>
      <c r="S94" s="65"/>
      <c r="T94" s="49"/>
      <c r="U94" s="51"/>
      <c r="V94" s="46"/>
    </row>
    <row r="95" spans="1:22" x14ac:dyDescent="0.2">
      <c r="A95" s="20" t="s">
        <v>133</v>
      </c>
      <c r="B95" s="21" t="s">
        <v>474</v>
      </c>
      <c r="C95" s="21" t="s">
        <v>475</v>
      </c>
      <c r="D95" s="21" t="s">
        <v>476</v>
      </c>
      <c r="E95" s="12"/>
      <c r="F95" s="12"/>
      <c r="G95" s="12"/>
      <c r="H95" s="12"/>
      <c r="I95" s="12"/>
      <c r="J95" s="12"/>
      <c r="K95" s="12"/>
      <c r="L95" s="13"/>
      <c r="M95" s="10"/>
      <c r="N95" s="10"/>
      <c r="O95" s="10"/>
      <c r="P95" s="10"/>
      <c r="Q95" s="10"/>
      <c r="R95" s="10"/>
      <c r="S95" s="60">
        <f>IF(ISNUMBER(V95),V95/360,"")</f>
        <v>0.70833333333333337</v>
      </c>
      <c r="T95" s="59" t="str">
        <f>IF(ISNUMBER(I96),IF(S95&lt;51%,"n.B.",IF(S95&lt;65%,"bestanden",IF(S95&lt;81%,"gut",IF(S95&lt;91%,"sehr gut","vorzüglich")))),"")</f>
        <v>gut</v>
      </c>
      <c r="U95" s="52">
        <f t="shared" ref="U95:U137" si="22">RANK(V95,$V$5:$V$142)</f>
        <v>31</v>
      </c>
      <c r="V95" s="58">
        <f>K96+Q96</f>
        <v>255</v>
      </c>
    </row>
    <row r="96" spans="1:22" x14ac:dyDescent="0.2">
      <c r="A96" s="20" t="s">
        <v>137</v>
      </c>
      <c r="B96" s="21" t="s">
        <v>145</v>
      </c>
      <c r="C96" s="21" t="s">
        <v>146</v>
      </c>
      <c r="D96" s="21" t="s">
        <v>147</v>
      </c>
      <c r="E96" s="12">
        <v>50</v>
      </c>
      <c r="F96" s="12">
        <v>16</v>
      </c>
      <c r="G96" s="12">
        <v>56</v>
      </c>
      <c r="H96" s="12">
        <v>52</v>
      </c>
      <c r="I96" s="12">
        <v>47</v>
      </c>
      <c r="J96" s="12">
        <v>34</v>
      </c>
      <c r="K96" s="12">
        <f>SUM(E96:J96)</f>
        <v>255</v>
      </c>
      <c r="L96" s="12">
        <f>RANK(K96,$K$5:$K$142)</f>
        <v>31</v>
      </c>
      <c r="M96" s="11" t="s">
        <v>86</v>
      </c>
      <c r="N96" s="10"/>
      <c r="O96" s="10"/>
      <c r="P96" s="10"/>
      <c r="Q96" s="10"/>
      <c r="R96" s="10"/>
      <c r="S96" s="61"/>
      <c r="T96" s="56"/>
      <c r="U96" s="52"/>
      <c r="V96" s="54"/>
    </row>
    <row r="97" spans="1:22" x14ac:dyDescent="0.2">
      <c r="A97" s="20" t="s">
        <v>139</v>
      </c>
      <c r="B97" s="21" t="s">
        <v>149</v>
      </c>
      <c r="C97" s="21" t="s">
        <v>150</v>
      </c>
      <c r="D97" s="21" t="s">
        <v>151</v>
      </c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  <c r="Q97" s="10"/>
      <c r="R97" s="10"/>
      <c r="S97" s="62"/>
      <c r="T97" s="57"/>
      <c r="U97" s="53"/>
      <c r="V97" s="55"/>
    </row>
    <row r="98" spans="1:22" x14ac:dyDescent="0.2">
      <c r="A98" s="18" t="s">
        <v>168</v>
      </c>
      <c r="B98" s="19" t="s">
        <v>223</v>
      </c>
      <c r="C98" s="19" t="s">
        <v>54</v>
      </c>
      <c r="D98" s="19" t="s">
        <v>224</v>
      </c>
      <c r="E98" s="17"/>
      <c r="F98" s="17"/>
      <c r="G98" s="17"/>
      <c r="H98" s="17"/>
      <c r="I98" s="17"/>
      <c r="J98" s="17"/>
      <c r="K98" s="17"/>
      <c r="L98" s="17"/>
      <c r="M98" s="15"/>
      <c r="N98" s="15"/>
      <c r="O98" s="15"/>
      <c r="P98" s="15"/>
      <c r="Q98" s="15"/>
      <c r="R98" s="15"/>
      <c r="S98" s="63">
        <f>IF(ISNUMBER(V98),V98/360,"")</f>
        <v>0.70833333333333337</v>
      </c>
      <c r="T98" s="47" t="str">
        <f>IF(ISNUMBER(I99),IF(S98&lt;51%,"n.B.",IF(S98&lt;65%,"bestanden",IF(S98&lt;81%,"gut",IF(S98&lt;91%,"sehr gut","vorzüglich")))),"")</f>
        <v>gut</v>
      </c>
      <c r="U98" s="50">
        <f t="shared" ref="U98:U134" si="23">RANK(V98,$V$5:$V$142)</f>
        <v>31</v>
      </c>
      <c r="V98" s="44">
        <f>K99+Q99</f>
        <v>255</v>
      </c>
    </row>
    <row r="99" spans="1:22" x14ac:dyDescent="0.2">
      <c r="A99" s="18" t="s">
        <v>169</v>
      </c>
      <c r="B99" s="19" t="s">
        <v>477</v>
      </c>
      <c r="C99" s="19" t="s">
        <v>478</v>
      </c>
      <c r="D99" s="19" t="s">
        <v>479</v>
      </c>
      <c r="E99" s="17">
        <v>50</v>
      </c>
      <c r="F99" s="17">
        <v>44</v>
      </c>
      <c r="G99" s="17">
        <v>49</v>
      </c>
      <c r="H99" s="17">
        <v>49</v>
      </c>
      <c r="I99" s="17">
        <v>39</v>
      </c>
      <c r="J99" s="17">
        <v>24</v>
      </c>
      <c r="K99" s="17">
        <f>SUM(E99:J99)</f>
        <v>255</v>
      </c>
      <c r="L99" s="17">
        <f>RANK(K99,$K$5:$K$142)</f>
        <v>31</v>
      </c>
      <c r="M99" s="22" t="s">
        <v>86</v>
      </c>
      <c r="N99" s="15"/>
      <c r="O99" s="15"/>
      <c r="P99" s="15"/>
      <c r="Q99" s="15"/>
      <c r="R99" s="15"/>
      <c r="S99" s="64"/>
      <c r="T99" s="48"/>
      <c r="U99" s="50"/>
      <c r="V99" s="45"/>
    </row>
    <row r="100" spans="1:22" x14ac:dyDescent="0.2">
      <c r="A100" s="18" t="s">
        <v>172</v>
      </c>
      <c r="B100" s="19" t="s">
        <v>480</v>
      </c>
      <c r="C100" s="19" t="s">
        <v>481</v>
      </c>
      <c r="D100" s="19" t="s">
        <v>482</v>
      </c>
      <c r="E100" s="17"/>
      <c r="F100" s="17"/>
      <c r="G100" s="17"/>
      <c r="H100" s="17"/>
      <c r="I100" s="17"/>
      <c r="J100" s="17"/>
      <c r="K100" s="17"/>
      <c r="L100" s="17"/>
      <c r="M100" s="15"/>
      <c r="N100" s="15"/>
      <c r="O100" s="15"/>
      <c r="P100" s="15"/>
      <c r="Q100" s="15"/>
      <c r="R100" s="15"/>
      <c r="S100" s="65"/>
      <c r="T100" s="49"/>
      <c r="U100" s="51"/>
      <c r="V100" s="46"/>
    </row>
    <row r="101" spans="1:22" x14ac:dyDescent="0.2">
      <c r="A101" s="20" t="s">
        <v>310</v>
      </c>
      <c r="B101" s="21" t="s">
        <v>483</v>
      </c>
      <c r="C101" s="21" t="s">
        <v>475</v>
      </c>
      <c r="D101" s="21" t="s">
        <v>484</v>
      </c>
      <c r="E101" s="12"/>
      <c r="F101" s="12"/>
      <c r="G101" s="12"/>
      <c r="H101" s="12"/>
      <c r="I101" s="12"/>
      <c r="J101" s="12"/>
      <c r="K101" s="12"/>
      <c r="L101" s="13"/>
      <c r="M101" s="10"/>
      <c r="N101" s="10"/>
      <c r="O101" s="10"/>
      <c r="P101" s="10"/>
      <c r="Q101" s="10"/>
      <c r="R101" s="10"/>
      <c r="S101" s="60">
        <f>IF(ISNUMBER(V101),V101/360,"")</f>
        <v>0.7055555555555556</v>
      </c>
      <c r="T101" s="59" t="str">
        <f>IF(ISNUMBER(I102),IF(S101&lt;51%,"n.B.",IF(S101&lt;65%,"bestanden",IF(S101&lt;81%,"gut",IF(S101&lt;91%,"sehr gut","vorzüglich")))),"")</f>
        <v>gut</v>
      </c>
      <c r="U101" s="52">
        <f t="shared" si="22"/>
        <v>33</v>
      </c>
      <c r="V101" s="58">
        <f>K102+Q102</f>
        <v>254</v>
      </c>
    </row>
    <row r="102" spans="1:22" x14ac:dyDescent="0.2">
      <c r="A102" s="20" t="s">
        <v>311</v>
      </c>
      <c r="B102" s="21" t="s">
        <v>485</v>
      </c>
      <c r="C102" s="21" t="s">
        <v>486</v>
      </c>
      <c r="D102" s="21" t="s">
        <v>487</v>
      </c>
      <c r="E102" s="12">
        <v>32</v>
      </c>
      <c r="F102" s="12">
        <v>40</v>
      </c>
      <c r="G102" s="12">
        <v>38</v>
      </c>
      <c r="H102" s="12">
        <v>54</v>
      </c>
      <c r="I102" s="12">
        <v>38</v>
      </c>
      <c r="J102" s="12">
        <v>52</v>
      </c>
      <c r="K102" s="12">
        <f>SUM(E102:J102)</f>
        <v>254</v>
      </c>
      <c r="L102" s="12">
        <f>RANK(K102,$K$5:$K$142)</f>
        <v>33</v>
      </c>
      <c r="M102" s="11" t="s">
        <v>86</v>
      </c>
      <c r="N102" s="10"/>
      <c r="O102" s="10"/>
      <c r="P102" s="10"/>
      <c r="Q102" s="10"/>
      <c r="R102" s="10"/>
      <c r="S102" s="61"/>
      <c r="T102" s="56"/>
      <c r="U102" s="52"/>
      <c r="V102" s="54"/>
    </row>
    <row r="103" spans="1:22" x14ac:dyDescent="0.2">
      <c r="A103" s="20" t="s">
        <v>312</v>
      </c>
      <c r="B103" s="21" t="s">
        <v>483</v>
      </c>
      <c r="C103" s="21" t="s">
        <v>67</v>
      </c>
      <c r="D103" s="21" t="s">
        <v>488</v>
      </c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  <c r="Q103" s="10"/>
      <c r="R103" s="10"/>
      <c r="S103" s="62"/>
      <c r="T103" s="57"/>
      <c r="U103" s="53"/>
      <c r="V103" s="55"/>
    </row>
    <row r="104" spans="1:22" x14ac:dyDescent="0.2">
      <c r="A104" s="18" t="s">
        <v>240</v>
      </c>
      <c r="B104" s="19" t="s">
        <v>125</v>
      </c>
      <c r="C104" s="19" t="s">
        <v>31</v>
      </c>
      <c r="D104" s="19" t="s">
        <v>126</v>
      </c>
      <c r="E104" s="17"/>
      <c r="F104" s="17"/>
      <c r="G104" s="17"/>
      <c r="H104" s="17"/>
      <c r="I104" s="17"/>
      <c r="J104" s="17"/>
      <c r="K104" s="17"/>
      <c r="L104" s="17"/>
      <c r="M104" s="15"/>
      <c r="N104" s="15"/>
      <c r="O104" s="15"/>
      <c r="P104" s="15"/>
      <c r="Q104" s="15"/>
      <c r="R104" s="15"/>
      <c r="S104" s="63">
        <f>IF(ISNUMBER(V104),V104/360,"")</f>
        <v>0.69444444444444442</v>
      </c>
      <c r="T104" s="47" t="str">
        <f>IF(ISNUMBER(I105),IF(S104&lt;51%,"n.B.",IF(S104&lt;65%,"bestanden",IF(S104&lt;81%,"gut",IF(S104&lt;91%,"sehr gut","vorzüglich")))),"")</f>
        <v>gut</v>
      </c>
      <c r="U104" s="50">
        <f t="shared" si="23"/>
        <v>34</v>
      </c>
      <c r="V104" s="44">
        <f>K105+Q105</f>
        <v>250</v>
      </c>
    </row>
    <row r="105" spans="1:22" x14ac:dyDescent="0.2">
      <c r="A105" s="18" t="s">
        <v>241</v>
      </c>
      <c r="B105" s="19" t="s">
        <v>128</v>
      </c>
      <c r="C105" s="19" t="s">
        <v>43</v>
      </c>
      <c r="D105" s="19" t="s">
        <v>129</v>
      </c>
      <c r="E105" s="17">
        <v>47</v>
      </c>
      <c r="F105" s="17">
        <v>51</v>
      </c>
      <c r="G105" s="17">
        <v>52</v>
      </c>
      <c r="H105" s="17">
        <v>38</v>
      </c>
      <c r="I105" s="17">
        <v>28</v>
      </c>
      <c r="J105" s="17">
        <v>34</v>
      </c>
      <c r="K105" s="17">
        <f>SUM(E105:J105)</f>
        <v>250</v>
      </c>
      <c r="L105" s="17">
        <f>RANK(K105,$K$5:$K$142)</f>
        <v>34</v>
      </c>
      <c r="M105" s="22" t="s">
        <v>86</v>
      </c>
      <c r="N105" s="15"/>
      <c r="O105" s="15"/>
      <c r="P105" s="15"/>
      <c r="Q105" s="15"/>
      <c r="R105" s="15"/>
      <c r="S105" s="64"/>
      <c r="T105" s="48"/>
      <c r="U105" s="50"/>
      <c r="V105" s="45"/>
    </row>
    <row r="106" spans="1:22" x14ac:dyDescent="0.2">
      <c r="A106" s="18" t="s">
        <v>243</v>
      </c>
      <c r="B106" s="19" t="s">
        <v>131</v>
      </c>
      <c r="C106" s="19" t="s">
        <v>34</v>
      </c>
      <c r="D106" s="19" t="s">
        <v>132</v>
      </c>
      <c r="E106" s="17"/>
      <c r="F106" s="17"/>
      <c r="G106" s="17"/>
      <c r="H106" s="17"/>
      <c r="I106" s="17"/>
      <c r="J106" s="17"/>
      <c r="K106" s="17"/>
      <c r="L106" s="17"/>
      <c r="M106" s="15"/>
      <c r="N106" s="15"/>
      <c r="O106" s="15"/>
      <c r="P106" s="15"/>
      <c r="Q106" s="15"/>
      <c r="R106" s="15"/>
      <c r="S106" s="65"/>
      <c r="T106" s="49"/>
      <c r="U106" s="51"/>
      <c r="V106" s="46"/>
    </row>
    <row r="107" spans="1:22" x14ac:dyDescent="0.2">
      <c r="A107" s="20" t="s">
        <v>296</v>
      </c>
      <c r="B107" s="21" t="s">
        <v>489</v>
      </c>
      <c r="C107" s="21" t="s">
        <v>99</v>
      </c>
      <c r="D107" s="21" t="s">
        <v>100</v>
      </c>
      <c r="E107" s="12"/>
      <c r="F107" s="12"/>
      <c r="G107" s="12"/>
      <c r="H107" s="12"/>
      <c r="I107" s="12"/>
      <c r="J107" s="12"/>
      <c r="K107" s="12"/>
      <c r="L107" s="13"/>
      <c r="M107" s="10"/>
      <c r="N107" s="10"/>
      <c r="O107" s="10"/>
      <c r="P107" s="10"/>
      <c r="Q107" s="10"/>
      <c r="R107" s="10"/>
      <c r="S107" s="60">
        <f>IF(ISNUMBER(V107),V107/360,"")</f>
        <v>0.65833333333333333</v>
      </c>
      <c r="T107" s="59" t="str">
        <f>IF(ISNUMBER(I108),IF(S107&lt;51%,"n.B.",IF(S107&lt;65%,"bestanden",IF(S107&lt;81%,"gut",IF(S107&lt;91%,"sehr gut","vorzüglich")))),"")</f>
        <v>gut</v>
      </c>
      <c r="U107" s="52">
        <f t="shared" si="22"/>
        <v>35</v>
      </c>
      <c r="V107" s="58">
        <f>K108+Q108</f>
        <v>237</v>
      </c>
    </row>
    <row r="108" spans="1:22" x14ac:dyDescent="0.2">
      <c r="A108" s="20" t="s">
        <v>298</v>
      </c>
      <c r="B108" s="21" t="s">
        <v>490</v>
      </c>
      <c r="C108" s="21" t="s">
        <v>491</v>
      </c>
      <c r="D108" s="21" t="s">
        <v>495</v>
      </c>
      <c r="E108" s="12">
        <v>56</v>
      </c>
      <c r="F108" s="12">
        <v>34</v>
      </c>
      <c r="G108" s="12">
        <v>39</v>
      </c>
      <c r="H108" s="12">
        <v>20</v>
      </c>
      <c r="I108" s="12">
        <v>41</v>
      </c>
      <c r="J108" s="12">
        <v>47</v>
      </c>
      <c r="K108" s="12">
        <f>SUM(E108:J108)</f>
        <v>237</v>
      </c>
      <c r="L108" s="12">
        <f>RANK(K108,$K$5:$K$142)</f>
        <v>35</v>
      </c>
      <c r="M108" s="11" t="s">
        <v>86</v>
      </c>
      <c r="N108" s="10"/>
      <c r="O108" s="10"/>
      <c r="P108" s="10"/>
      <c r="Q108" s="10"/>
      <c r="R108" s="10"/>
      <c r="S108" s="61"/>
      <c r="T108" s="56"/>
      <c r="U108" s="52"/>
      <c r="V108" s="54"/>
    </row>
    <row r="109" spans="1:22" x14ac:dyDescent="0.2">
      <c r="A109" s="20" t="s">
        <v>302</v>
      </c>
      <c r="B109" s="21" t="s">
        <v>492</v>
      </c>
      <c r="C109" s="21" t="s">
        <v>493</v>
      </c>
      <c r="D109" s="21" t="s">
        <v>494</v>
      </c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  <c r="Q109" s="10"/>
      <c r="R109" s="10"/>
      <c r="S109" s="62"/>
      <c r="T109" s="57"/>
      <c r="U109" s="53"/>
      <c r="V109" s="55"/>
    </row>
    <row r="110" spans="1:22" x14ac:dyDescent="0.2">
      <c r="A110" s="18" t="s">
        <v>326</v>
      </c>
      <c r="B110" s="19" t="s">
        <v>165</v>
      </c>
      <c r="C110" s="19" t="s">
        <v>166</v>
      </c>
      <c r="D110" s="19" t="s">
        <v>167</v>
      </c>
      <c r="E110" s="17"/>
      <c r="F110" s="17"/>
      <c r="G110" s="17"/>
      <c r="H110" s="17"/>
      <c r="I110" s="17"/>
      <c r="J110" s="17"/>
      <c r="K110" s="17"/>
      <c r="L110" s="17"/>
      <c r="M110" s="15"/>
      <c r="N110" s="15"/>
      <c r="O110" s="15"/>
      <c r="P110" s="15"/>
      <c r="Q110" s="15"/>
      <c r="R110" s="15"/>
      <c r="S110" s="63">
        <f>IF(ISNUMBER(V110),V110/360,"")</f>
        <v>0.65</v>
      </c>
      <c r="T110" s="47" t="str">
        <f>IF(ISNUMBER(I111),IF(S110&lt;51%,"n.B.",IF(S110&lt;65%,"bestanden",IF(S110&lt;81%,"gut",IF(S110&lt;91%,"sehr gut","vorzüglich")))),"")</f>
        <v>gut</v>
      </c>
      <c r="U110" s="50">
        <f t="shared" si="23"/>
        <v>36</v>
      </c>
      <c r="V110" s="44">
        <f>K111+Q111</f>
        <v>234</v>
      </c>
    </row>
    <row r="111" spans="1:22" x14ac:dyDescent="0.2">
      <c r="A111" s="18" t="s">
        <v>327</v>
      </c>
      <c r="B111" s="19" t="s">
        <v>161</v>
      </c>
      <c r="C111" s="19" t="s">
        <v>162</v>
      </c>
      <c r="D111" s="19" t="s">
        <v>163</v>
      </c>
      <c r="E111" s="17">
        <v>39</v>
      </c>
      <c r="F111" s="17">
        <v>26</v>
      </c>
      <c r="G111" s="17">
        <v>51</v>
      </c>
      <c r="H111" s="17">
        <v>36</v>
      </c>
      <c r="I111" s="17">
        <v>40</v>
      </c>
      <c r="J111" s="17">
        <v>42</v>
      </c>
      <c r="K111" s="17">
        <f>SUM(E111:J111)</f>
        <v>234</v>
      </c>
      <c r="L111" s="17">
        <f>RANK(K111,$K$5:$K$142)</f>
        <v>36</v>
      </c>
      <c r="M111" s="22" t="s">
        <v>86</v>
      </c>
      <c r="N111" s="15"/>
      <c r="O111" s="15"/>
      <c r="P111" s="15"/>
      <c r="Q111" s="15"/>
      <c r="R111" s="15"/>
      <c r="S111" s="64"/>
      <c r="T111" s="48"/>
      <c r="U111" s="50"/>
      <c r="V111" s="45"/>
    </row>
    <row r="112" spans="1:22" x14ac:dyDescent="0.2">
      <c r="A112" s="18" t="s">
        <v>328</v>
      </c>
      <c r="B112" s="19" t="s">
        <v>158</v>
      </c>
      <c r="C112" s="19" t="s">
        <v>159</v>
      </c>
      <c r="D112" s="19" t="s">
        <v>418</v>
      </c>
      <c r="E112" s="17"/>
      <c r="F112" s="17"/>
      <c r="G112" s="17"/>
      <c r="H112" s="17"/>
      <c r="I112" s="17"/>
      <c r="J112" s="17"/>
      <c r="K112" s="17"/>
      <c r="L112" s="17"/>
      <c r="M112" s="15"/>
      <c r="N112" s="15"/>
      <c r="O112" s="15"/>
      <c r="P112" s="15"/>
      <c r="Q112" s="15"/>
      <c r="R112" s="15"/>
      <c r="S112" s="65"/>
      <c r="T112" s="49"/>
      <c r="U112" s="51"/>
      <c r="V112" s="46"/>
    </row>
    <row r="113" spans="1:22" x14ac:dyDescent="0.2">
      <c r="A113" s="20" t="s">
        <v>195</v>
      </c>
      <c r="B113" s="21" t="s">
        <v>496</v>
      </c>
      <c r="C113" s="21" t="s">
        <v>52</v>
      </c>
      <c r="D113" s="21" t="s">
        <v>497</v>
      </c>
      <c r="E113" s="12"/>
      <c r="F113" s="12"/>
      <c r="G113" s="12"/>
      <c r="H113" s="12"/>
      <c r="I113" s="12"/>
      <c r="J113" s="12"/>
      <c r="K113" s="12"/>
      <c r="L113" s="13"/>
      <c r="M113" s="10"/>
      <c r="N113" s="10"/>
      <c r="O113" s="10"/>
      <c r="P113" s="10"/>
      <c r="Q113" s="10"/>
      <c r="R113" s="10"/>
      <c r="S113" s="60">
        <f>IF(ISNUMBER(V113),V113/360,"")</f>
        <v>0.64444444444444449</v>
      </c>
      <c r="T113" s="59" t="str">
        <f>IF(ISNUMBER(I114),IF(S113&lt;51%,"n.B.",IF(S113&lt;65%,"bestanden",IF(S113&lt;81%,"gut",IF(S113&lt;91%,"sehr gut","vorzüglich")))),"")</f>
        <v>bestanden</v>
      </c>
      <c r="U113" s="52">
        <f t="shared" si="22"/>
        <v>37</v>
      </c>
      <c r="V113" s="58">
        <f>K114+Q114</f>
        <v>232</v>
      </c>
    </row>
    <row r="114" spans="1:22" x14ac:dyDescent="0.2">
      <c r="A114" s="20" t="s">
        <v>199</v>
      </c>
      <c r="B114" s="21" t="s">
        <v>498</v>
      </c>
      <c r="C114" s="21" t="s">
        <v>499</v>
      </c>
      <c r="D114" s="21" t="s">
        <v>500</v>
      </c>
      <c r="E114" s="12">
        <v>51</v>
      </c>
      <c r="F114" s="12">
        <v>28</v>
      </c>
      <c r="G114" s="12">
        <v>45</v>
      </c>
      <c r="H114" s="12">
        <v>33</v>
      </c>
      <c r="I114" s="12">
        <v>24</v>
      </c>
      <c r="J114" s="12">
        <v>51</v>
      </c>
      <c r="K114" s="12">
        <f>SUM(E114:J114)</f>
        <v>232</v>
      </c>
      <c r="L114" s="12">
        <f>RANK(K114,$K$5:$K$142)</f>
        <v>37</v>
      </c>
      <c r="M114" s="11" t="s">
        <v>86</v>
      </c>
      <c r="N114" s="10"/>
      <c r="O114" s="10"/>
      <c r="P114" s="10"/>
      <c r="Q114" s="10"/>
      <c r="R114" s="10"/>
      <c r="S114" s="61"/>
      <c r="T114" s="56"/>
      <c r="U114" s="52"/>
      <c r="V114" s="54"/>
    </row>
    <row r="115" spans="1:22" x14ac:dyDescent="0.2">
      <c r="A115" s="20" t="s">
        <v>203</v>
      </c>
      <c r="B115" s="21" t="s">
        <v>173</v>
      </c>
      <c r="C115" s="21" t="s">
        <v>174</v>
      </c>
      <c r="D115" s="21" t="s">
        <v>175</v>
      </c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  <c r="Q115" s="10"/>
      <c r="R115" s="10"/>
      <c r="S115" s="62"/>
      <c r="T115" s="57"/>
      <c r="U115" s="53"/>
      <c r="V115" s="55"/>
    </row>
    <row r="116" spans="1:22" x14ac:dyDescent="0.2">
      <c r="A116" s="23" t="s">
        <v>438</v>
      </c>
      <c r="B116" s="24" t="s">
        <v>501</v>
      </c>
      <c r="C116" s="24" t="s">
        <v>32</v>
      </c>
      <c r="D116" s="24" t="s">
        <v>502</v>
      </c>
      <c r="E116" s="25"/>
      <c r="F116" s="25"/>
      <c r="G116" s="25"/>
      <c r="H116" s="25"/>
      <c r="I116" s="25"/>
      <c r="J116" s="25"/>
      <c r="K116" s="25"/>
      <c r="L116" s="25"/>
      <c r="M116" s="26"/>
      <c r="N116" s="26"/>
      <c r="O116" s="26"/>
      <c r="P116" s="26"/>
      <c r="Q116" s="26"/>
      <c r="R116" s="26"/>
      <c r="S116" s="64">
        <f>IF(ISNUMBER(V116),V116/360,"")</f>
        <v>0.63055555555555554</v>
      </c>
      <c r="T116" s="48" t="str">
        <f>IF(ISNUMBER(I117),IF(S116&lt;51%,"n.B.",IF(S116&lt;65%,"bestanden",IF(S116&lt;81%,"gut",IF(S116&lt;91%,"sehr gut","vorzüglich")))),"")</f>
        <v>bestanden</v>
      </c>
      <c r="U116" s="50">
        <f t="shared" si="23"/>
        <v>38</v>
      </c>
      <c r="V116" s="45">
        <f>K117+Q117</f>
        <v>227</v>
      </c>
    </row>
    <row r="117" spans="1:22" x14ac:dyDescent="0.2">
      <c r="A117" s="18" t="s">
        <v>439</v>
      </c>
      <c r="B117" s="19" t="s">
        <v>503</v>
      </c>
      <c r="C117" s="19" t="s">
        <v>504</v>
      </c>
      <c r="D117" s="19" t="s">
        <v>505</v>
      </c>
      <c r="E117" s="17">
        <v>58</v>
      </c>
      <c r="F117" s="17">
        <v>30</v>
      </c>
      <c r="G117" s="17">
        <v>45</v>
      </c>
      <c r="H117" s="17">
        <v>0</v>
      </c>
      <c r="I117" s="17">
        <v>45</v>
      </c>
      <c r="J117" s="17">
        <v>49</v>
      </c>
      <c r="K117" s="17">
        <f>SUM(E117:J117)</f>
        <v>227</v>
      </c>
      <c r="L117" s="17">
        <f>RANK(K117,$K$5:$K$142)</f>
        <v>38</v>
      </c>
      <c r="M117" s="22" t="s">
        <v>86</v>
      </c>
      <c r="N117" s="15"/>
      <c r="O117" s="15"/>
      <c r="P117" s="15"/>
      <c r="Q117" s="15"/>
      <c r="R117" s="15"/>
      <c r="S117" s="64"/>
      <c r="T117" s="48"/>
      <c r="U117" s="50"/>
      <c r="V117" s="45"/>
    </row>
    <row r="118" spans="1:22" x14ac:dyDescent="0.2">
      <c r="A118" s="18" t="s">
        <v>440</v>
      </c>
      <c r="B118" s="19" t="s">
        <v>503</v>
      </c>
      <c r="C118" s="19" t="s">
        <v>506</v>
      </c>
      <c r="D118" s="19" t="s">
        <v>507</v>
      </c>
      <c r="E118" s="17"/>
      <c r="F118" s="17"/>
      <c r="G118" s="17"/>
      <c r="H118" s="17"/>
      <c r="I118" s="17"/>
      <c r="J118" s="17"/>
      <c r="K118" s="17"/>
      <c r="L118" s="17"/>
      <c r="M118" s="15"/>
      <c r="N118" s="15"/>
      <c r="O118" s="15"/>
      <c r="P118" s="15"/>
      <c r="Q118" s="15"/>
      <c r="R118" s="15"/>
      <c r="S118" s="65"/>
      <c r="T118" s="49"/>
      <c r="U118" s="51"/>
      <c r="V118" s="46"/>
    </row>
    <row r="119" spans="1:22" x14ac:dyDescent="0.2">
      <c r="A119" s="20" t="s">
        <v>102</v>
      </c>
      <c r="B119" s="21" t="s">
        <v>37</v>
      </c>
      <c r="C119" s="21" t="s">
        <v>38</v>
      </c>
      <c r="D119" s="21" t="s">
        <v>59</v>
      </c>
      <c r="E119" s="12"/>
      <c r="F119" s="12"/>
      <c r="G119" s="12"/>
      <c r="H119" s="12"/>
      <c r="I119" s="12"/>
      <c r="J119" s="12"/>
      <c r="K119" s="12"/>
      <c r="L119" s="13"/>
      <c r="M119" s="10"/>
      <c r="N119" s="10"/>
      <c r="O119" s="10"/>
      <c r="P119" s="10"/>
      <c r="Q119" s="10"/>
      <c r="R119" s="10"/>
      <c r="S119" s="60">
        <f>IF(ISNUMBER(V119),V119/360,"")</f>
        <v>0.625</v>
      </c>
      <c r="T119" s="59" t="str">
        <f>IF(ISNUMBER(I120),IF(S119&lt;51%,"n.B.",IF(S119&lt;65%,"bestanden",IF(S119&lt;81%,"gut",IF(S119&lt;91%,"sehr gut","vorzüglich")))),"")</f>
        <v>bestanden</v>
      </c>
      <c r="U119" s="52">
        <f t="shared" si="22"/>
        <v>39</v>
      </c>
      <c r="V119" s="58">
        <f>K120+Q120</f>
        <v>225</v>
      </c>
    </row>
    <row r="120" spans="1:22" x14ac:dyDescent="0.2">
      <c r="A120" s="20" t="s">
        <v>105</v>
      </c>
      <c r="B120" s="21" t="s">
        <v>206</v>
      </c>
      <c r="C120" s="21" t="s">
        <v>508</v>
      </c>
      <c r="D120" s="21" t="s">
        <v>207</v>
      </c>
      <c r="E120" s="12">
        <v>51</v>
      </c>
      <c r="F120" s="12">
        <v>42</v>
      </c>
      <c r="G120" s="12">
        <v>47</v>
      </c>
      <c r="H120" s="12">
        <v>10</v>
      </c>
      <c r="I120" s="12">
        <v>42</v>
      </c>
      <c r="J120" s="12">
        <v>33</v>
      </c>
      <c r="K120" s="12">
        <f>SUM(E120:J120)</f>
        <v>225</v>
      </c>
      <c r="L120" s="12">
        <f>RANK(K120,$K$5:$K$142)</f>
        <v>39</v>
      </c>
      <c r="M120" s="11" t="s">
        <v>86</v>
      </c>
      <c r="N120" s="10"/>
      <c r="O120" s="10"/>
      <c r="P120" s="10"/>
      <c r="Q120" s="10"/>
      <c r="R120" s="10"/>
      <c r="S120" s="61"/>
      <c r="T120" s="56"/>
      <c r="U120" s="52"/>
      <c r="V120" s="54"/>
    </row>
    <row r="121" spans="1:22" x14ac:dyDescent="0.2">
      <c r="A121" s="20" t="s">
        <v>106</v>
      </c>
      <c r="B121" s="21" t="s">
        <v>209</v>
      </c>
      <c r="C121" s="21" t="s">
        <v>41</v>
      </c>
      <c r="D121" s="21" t="s">
        <v>210</v>
      </c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  <c r="Q121" s="10"/>
      <c r="R121" s="10"/>
      <c r="S121" s="62"/>
      <c r="T121" s="57"/>
      <c r="U121" s="53"/>
      <c r="V121" s="55"/>
    </row>
    <row r="122" spans="1:22" x14ac:dyDescent="0.2">
      <c r="A122" s="18" t="s">
        <v>140</v>
      </c>
      <c r="B122" s="19" t="s">
        <v>71</v>
      </c>
      <c r="C122" s="19" t="s">
        <v>53</v>
      </c>
      <c r="D122" s="19" t="s">
        <v>309</v>
      </c>
      <c r="E122" s="17"/>
      <c r="F122" s="17"/>
      <c r="G122" s="17"/>
      <c r="H122" s="17"/>
      <c r="I122" s="17"/>
      <c r="J122" s="17"/>
      <c r="K122" s="17"/>
      <c r="L122" s="17"/>
      <c r="M122" s="15"/>
      <c r="N122" s="15"/>
      <c r="O122" s="15"/>
      <c r="P122" s="15"/>
      <c r="Q122" s="15"/>
      <c r="R122" s="15"/>
      <c r="S122" s="63">
        <f>IF(ISNUMBER(V122),V122/360,"")</f>
        <v>0.62222222222222223</v>
      </c>
      <c r="T122" s="47" t="str">
        <f>IF(ISNUMBER(I123),IF(S122&lt;51%,"n.B.",IF(S122&lt;65%,"bestanden",IF(S122&lt;81%,"gut",IF(S122&lt;91%,"sehr gut","vorzüglich")))),"")</f>
        <v>bestanden</v>
      </c>
      <c r="U122" s="50">
        <f t="shared" si="23"/>
        <v>40</v>
      </c>
      <c r="V122" s="44">
        <f>K123+Q123</f>
        <v>224</v>
      </c>
    </row>
    <row r="123" spans="1:22" x14ac:dyDescent="0.2">
      <c r="A123" s="18" t="s">
        <v>141</v>
      </c>
      <c r="B123" s="19" t="s">
        <v>509</v>
      </c>
      <c r="C123" s="19" t="s">
        <v>510</v>
      </c>
      <c r="D123" s="19" t="s">
        <v>511</v>
      </c>
      <c r="E123" s="17">
        <v>52</v>
      </c>
      <c r="F123" s="17">
        <v>40</v>
      </c>
      <c r="G123" s="17">
        <v>28</v>
      </c>
      <c r="H123" s="17">
        <v>29</v>
      </c>
      <c r="I123" s="17">
        <v>38</v>
      </c>
      <c r="J123" s="17">
        <v>37</v>
      </c>
      <c r="K123" s="17">
        <f>SUM(E123:J123)</f>
        <v>224</v>
      </c>
      <c r="L123" s="17">
        <f>RANK(K123,$K$5:$K$142)</f>
        <v>40</v>
      </c>
      <c r="M123" s="22" t="s">
        <v>86</v>
      </c>
      <c r="N123" s="15"/>
      <c r="O123" s="15"/>
      <c r="P123" s="15"/>
      <c r="Q123" s="15"/>
      <c r="R123" s="15"/>
      <c r="S123" s="64"/>
      <c r="T123" s="48"/>
      <c r="U123" s="50"/>
      <c r="V123" s="45"/>
    </row>
    <row r="124" spans="1:22" x14ac:dyDescent="0.2">
      <c r="A124" s="18" t="s">
        <v>142</v>
      </c>
      <c r="B124" s="19" t="s">
        <v>512</v>
      </c>
      <c r="C124" s="19" t="s">
        <v>46</v>
      </c>
      <c r="D124" s="19" t="s">
        <v>256</v>
      </c>
      <c r="E124" s="17"/>
      <c r="F124" s="17"/>
      <c r="G124" s="17"/>
      <c r="H124" s="17"/>
      <c r="I124" s="17"/>
      <c r="J124" s="17"/>
      <c r="K124" s="17"/>
      <c r="L124" s="17"/>
      <c r="M124" s="15"/>
      <c r="N124" s="15"/>
      <c r="O124" s="15"/>
      <c r="P124" s="15"/>
      <c r="Q124" s="15"/>
      <c r="R124" s="15"/>
      <c r="S124" s="65"/>
      <c r="T124" s="49"/>
      <c r="U124" s="51"/>
      <c r="V124" s="46"/>
    </row>
    <row r="125" spans="1:22" x14ac:dyDescent="0.2">
      <c r="A125" s="42" t="s">
        <v>276</v>
      </c>
      <c r="B125" s="43" t="s">
        <v>88</v>
      </c>
      <c r="C125" s="43" t="s">
        <v>89</v>
      </c>
      <c r="D125" s="43" t="s">
        <v>233</v>
      </c>
      <c r="E125" s="13"/>
      <c r="F125" s="13"/>
      <c r="G125" s="13"/>
      <c r="H125" s="13"/>
      <c r="I125" s="13"/>
      <c r="J125" s="13"/>
      <c r="K125" s="13"/>
      <c r="L125" s="13"/>
      <c r="M125" s="29"/>
      <c r="N125" s="29"/>
      <c r="O125" s="29"/>
      <c r="P125" s="29"/>
      <c r="Q125" s="29"/>
      <c r="R125" s="29"/>
      <c r="S125" s="61">
        <f>IF(ISNUMBER(V125),V125/360,"")</f>
        <v>0.59722222222222221</v>
      </c>
      <c r="T125" s="56" t="str">
        <f>IF(ISNUMBER(I126),IF(S125&lt;51%,"n.B.",IF(S125&lt;65%,"bestanden",IF(S125&lt;81%,"gut",IF(S125&lt;91%,"sehr gut","vorzüglich")))),"")</f>
        <v>bestanden</v>
      </c>
      <c r="U125" s="52">
        <f t="shared" si="22"/>
        <v>41</v>
      </c>
      <c r="V125" s="54">
        <f>K126+Q126</f>
        <v>215</v>
      </c>
    </row>
    <row r="126" spans="1:22" x14ac:dyDescent="0.2">
      <c r="A126" s="20" t="s">
        <v>277</v>
      </c>
      <c r="B126" s="21" t="s">
        <v>235</v>
      </c>
      <c r="C126" s="21" t="s">
        <v>85</v>
      </c>
      <c r="D126" s="21" t="s">
        <v>236</v>
      </c>
      <c r="E126" s="12">
        <v>39</v>
      </c>
      <c r="F126" s="12">
        <v>37</v>
      </c>
      <c r="G126" s="12">
        <v>46</v>
      </c>
      <c r="H126" s="12">
        <v>18</v>
      </c>
      <c r="I126" s="12">
        <v>27</v>
      </c>
      <c r="J126" s="12">
        <v>48</v>
      </c>
      <c r="K126" s="12">
        <f>SUM(E126:J126)</f>
        <v>215</v>
      </c>
      <c r="L126" s="12">
        <f>RANK(K126,$K$5:$K$142)</f>
        <v>41</v>
      </c>
      <c r="M126" s="11" t="s">
        <v>86</v>
      </c>
      <c r="N126" s="10"/>
      <c r="O126" s="10"/>
      <c r="P126" s="10"/>
      <c r="Q126" s="10"/>
      <c r="R126" s="10"/>
      <c r="S126" s="61"/>
      <c r="T126" s="56"/>
      <c r="U126" s="52"/>
      <c r="V126" s="54"/>
    </row>
    <row r="127" spans="1:22" x14ac:dyDescent="0.2">
      <c r="A127" s="20" t="s">
        <v>278</v>
      </c>
      <c r="B127" s="21" t="s">
        <v>238</v>
      </c>
      <c r="C127" s="21" t="s">
        <v>90</v>
      </c>
      <c r="D127" s="21" t="s">
        <v>239</v>
      </c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  <c r="Q127" s="10"/>
      <c r="R127" s="10"/>
      <c r="S127" s="62"/>
      <c r="T127" s="57"/>
      <c r="U127" s="53"/>
      <c r="V127" s="55"/>
    </row>
    <row r="128" spans="1:22" x14ac:dyDescent="0.2">
      <c r="A128" s="18" t="s">
        <v>244</v>
      </c>
      <c r="B128" s="19" t="s">
        <v>47</v>
      </c>
      <c r="C128" s="19" t="s">
        <v>48</v>
      </c>
      <c r="D128" s="19" t="s">
        <v>49</v>
      </c>
      <c r="E128" s="17"/>
      <c r="F128" s="17"/>
      <c r="G128" s="17"/>
      <c r="H128" s="17"/>
      <c r="I128" s="17"/>
      <c r="J128" s="17"/>
      <c r="K128" s="17"/>
      <c r="L128" s="17"/>
      <c r="M128" s="15"/>
      <c r="N128" s="15"/>
      <c r="O128" s="15"/>
      <c r="P128" s="15"/>
      <c r="Q128" s="15"/>
      <c r="R128" s="15"/>
      <c r="S128" s="63">
        <f>IF(ISNUMBER(V128),V128/360,"")</f>
        <v>0.56944444444444442</v>
      </c>
      <c r="T128" s="47" t="str">
        <f>IF(ISNUMBER(I129),IF(S128&lt;51%,"n.B.",IF(S128&lt;65%,"bestanden",IF(S128&lt;81%,"gut",IF(S128&lt;91%,"sehr gut","vorzüglich")))),"")</f>
        <v>bestanden</v>
      </c>
      <c r="U128" s="50">
        <f t="shared" si="23"/>
        <v>42</v>
      </c>
      <c r="V128" s="44">
        <f>K129+Q129</f>
        <v>205</v>
      </c>
    </row>
    <row r="129" spans="1:22" x14ac:dyDescent="0.2">
      <c r="A129" s="18" t="s">
        <v>245</v>
      </c>
      <c r="B129" s="19" t="s">
        <v>47</v>
      </c>
      <c r="C129" s="19" t="s">
        <v>324</v>
      </c>
      <c r="D129" s="19" t="s">
        <v>325</v>
      </c>
      <c r="E129" s="17">
        <v>29</v>
      </c>
      <c r="F129" s="17">
        <v>33</v>
      </c>
      <c r="G129" s="17">
        <v>45</v>
      </c>
      <c r="H129" s="17">
        <v>38</v>
      </c>
      <c r="I129" s="17">
        <v>15</v>
      </c>
      <c r="J129" s="17">
        <v>45</v>
      </c>
      <c r="K129" s="17">
        <f>SUM(E129:J129)</f>
        <v>205</v>
      </c>
      <c r="L129" s="17">
        <f>RANK(K129,$K$5:$K$142)</f>
        <v>42</v>
      </c>
      <c r="M129" s="22" t="s">
        <v>86</v>
      </c>
      <c r="N129" s="15"/>
      <c r="O129" s="15"/>
      <c r="P129" s="15"/>
      <c r="Q129" s="15"/>
      <c r="R129" s="15"/>
      <c r="S129" s="64"/>
      <c r="T129" s="48"/>
      <c r="U129" s="50"/>
      <c r="V129" s="45"/>
    </row>
    <row r="130" spans="1:22" x14ac:dyDescent="0.2">
      <c r="A130" s="18" t="s">
        <v>246</v>
      </c>
      <c r="B130" s="19" t="s">
        <v>513</v>
      </c>
      <c r="C130" s="19" t="s">
        <v>213</v>
      </c>
      <c r="D130" s="19" t="s">
        <v>514</v>
      </c>
      <c r="E130" s="17"/>
      <c r="F130" s="17"/>
      <c r="G130" s="17"/>
      <c r="H130" s="17"/>
      <c r="I130" s="17"/>
      <c r="J130" s="17"/>
      <c r="K130" s="17"/>
      <c r="L130" s="17"/>
      <c r="M130" s="15"/>
      <c r="N130" s="15"/>
      <c r="O130" s="15"/>
      <c r="P130" s="15"/>
      <c r="Q130" s="15"/>
      <c r="R130" s="15"/>
      <c r="S130" s="65"/>
      <c r="T130" s="49"/>
      <c r="U130" s="51"/>
      <c r="V130" s="46"/>
    </row>
    <row r="131" spans="1:22" x14ac:dyDescent="0.2">
      <c r="A131" s="42" t="s">
        <v>255</v>
      </c>
      <c r="B131" s="43" t="s">
        <v>515</v>
      </c>
      <c r="C131" s="43" t="s">
        <v>462</v>
      </c>
      <c r="D131" s="43" t="s">
        <v>516</v>
      </c>
      <c r="E131" s="13"/>
      <c r="F131" s="13"/>
      <c r="G131" s="13"/>
      <c r="H131" s="13"/>
      <c r="I131" s="13"/>
      <c r="J131" s="13"/>
      <c r="K131" s="13"/>
      <c r="L131" s="13"/>
      <c r="M131" s="29"/>
      <c r="N131" s="29"/>
      <c r="O131" s="29"/>
      <c r="P131" s="29"/>
      <c r="Q131" s="29"/>
      <c r="R131" s="29"/>
      <c r="S131" s="61">
        <f>IF(ISNUMBER(V131),V131/360,"")</f>
        <v>0.55555555555555558</v>
      </c>
      <c r="T131" s="56" t="str">
        <f>IF(ISNUMBER(I132),IF(S131&lt;51%,"n.B.",IF(S131&lt;65%,"bestanden",IF(S131&lt;81%,"gut",IF(S131&lt;91%,"sehr gut","vorzüglich")))),"")</f>
        <v>bestanden</v>
      </c>
      <c r="U131" s="52">
        <f t="shared" si="22"/>
        <v>43</v>
      </c>
      <c r="V131" s="54">
        <f>K132+Q132</f>
        <v>200</v>
      </c>
    </row>
    <row r="132" spans="1:22" x14ac:dyDescent="0.2">
      <c r="A132" s="20" t="s">
        <v>257</v>
      </c>
      <c r="B132" s="21" t="s">
        <v>42</v>
      </c>
      <c r="C132" s="21" t="s">
        <v>43</v>
      </c>
      <c r="D132" s="21" t="s">
        <v>44</v>
      </c>
      <c r="E132" s="12">
        <v>29</v>
      </c>
      <c r="F132" s="12">
        <v>21</v>
      </c>
      <c r="G132" s="12">
        <v>39</v>
      </c>
      <c r="H132" s="12">
        <v>34</v>
      </c>
      <c r="I132" s="12">
        <v>42</v>
      </c>
      <c r="J132" s="12">
        <v>35</v>
      </c>
      <c r="K132" s="12">
        <f>SUM(E132:J132)</f>
        <v>200</v>
      </c>
      <c r="L132" s="12">
        <f>RANK(K132,$K$5:$K$142)</f>
        <v>43</v>
      </c>
      <c r="M132" s="11" t="s">
        <v>86</v>
      </c>
      <c r="N132" s="10"/>
      <c r="O132" s="10"/>
      <c r="P132" s="10"/>
      <c r="Q132" s="10"/>
      <c r="R132" s="10"/>
      <c r="S132" s="61"/>
      <c r="T132" s="56"/>
      <c r="U132" s="52"/>
      <c r="V132" s="54"/>
    </row>
    <row r="133" spans="1:22" x14ac:dyDescent="0.2">
      <c r="A133" s="20" t="s">
        <v>258</v>
      </c>
      <c r="B133" s="21" t="s">
        <v>517</v>
      </c>
      <c r="C133" s="21" t="s">
        <v>50</v>
      </c>
      <c r="D133" s="21" t="s">
        <v>518</v>
      </c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  <c r="Q133" s="10"/>
      <c r="R133" s="10"/>
      <c r="S133" s="62"/>
      <c r="T133" s="57"/>
      <c r="U133" s="53"/>
      <c r="V133" s="55"/>
    </row>
    <row r="134" spans="1:22" x14ac:dyDescent="0.2">
      <c r="A134" s="18" t="s">
        <v>441</v>
      </c>
      <c r="B134" s="19" t="s">
        <v>261</v>
      </c>
      <c r="C134" s="19" t="s">
        <v>262</v>
      </c>
      <c r="D134" s="19" t="s">
        <v>263</v>
      </c>
      <c r="E134" s="17"/>
      <c r="F134" s="17"/>
      <c r="G134" s="17"/>
      <c r="H134" s="17"/>
      <c r="I134" s="17"/>
      <c r="J134" s="17"/>
      <c r="K134" s="17"/>
      <c r="L134" s="17"/>
      <c r="M134" s="15"/>
      <c r="N134" s="15"/>
      <c r="O134" s="15"/>
      <c r="P134" s="15"/>
      <c r="Q134" s="15"/>
      <c r="R134" s="15"/>
      <c r="S134" s="63">
        <f>IF(ISNUMBER(V134),V134/360,"")</f>
        <v>0.55000000000000004</v>
      </c>
      <c r="T134" s="47" t="str">
        <f>IF(ISNUMBER(I135),IF(S134&lt;51%,"n.B.",IF(S134&lt;65%,"bestanden",IF(S134&lt;81%,"gut",IF(S134&lt;91%,"sehr gut","vorzüglich")))),"")</f>
        <v>bestanden</v>
      </c>
      <c r="U134" s="50">
        <f t="shared" si="23"/>
        <v>44</v>
      </c>
      <c r="V134" s="44">
        <f>K135+Q135</f>
        <v>198</v>
      </c>
    </row>
    <row r="135" spans="1:22" x14ac:dyDescent="0.2">
      <c r="A135" s="18" t="s">
        <v>442</v>
      </c>
      <c r="B135" s="19" t="s">
        <v>519</v>
      </c>
      <c r="C135" s="19" t="s">
        <v>520</v>
      </c>
      <c r="D135" s="19" t="s">
        <v>521</v>
      </c>
      <c r="E135" s="17">
        <v>37</v>
      </c>
      <c r="F135" s="17">
        <v>38</v>
      </c>
      <c r="G135" s="17">
        <v>40</v>
      </c>
      <c r="H135" s="17">
        <v>5</v>
      </c>
      <c r="I135" s="17">
        <v>53</v>
      </c>
      <c r="J135" s="17">
        <v>25</v>
      </c>
      <c r="K135" s="17">
        <f>SUM(E135:J135)</f>
        <v>198</v>
      </c>
      <c r="L135" s="17">
        <f>RANK(K135,$K$5:$K$142)</f>
        <v>44</v>
      </c>
      <c r="M135" s="22" t="s">
        <v>86</v>
      </c>
      <c r="N135" s="15"/>
      <c r="O135" s="15"/>
      <c r="P135" s="15"/>
      <c r="Q135" s="15"/>
      <c r="R135" s="15"/>
      <c r="S135" s="64"/>
      <c r="T135" s="48"/>
      <c r="U135" s="50"/>
      <c r="V135" s="45"/>
    </row>
    <row r="136" spans="1:22" x14ac:dyDescent="0.2">
      <c r="A136" s="18" t="s">
        <v>443</v>
      </c>
      <c r="B136" s="19" t="s">
        <v>522</v>
      </c>
      <c r="C136" s="19" t="s">
        <v>405</v>
      </c>
      <c r="D136" s="19" t="s">
        <v>523</v>
      </c>
      <c r="E136" s="17"/>
      <c r="F136" s="17"/>
      <c r="G136" s="17"/>
      <c r="H136" s="17"/>
      <c r="I136" s="17"/>
      <c r="J136" s="17"/>
      <c r="K136" s="17"/>
      <c r="L136" s="17"/>
      <c r="M136" s="15"/>
      <c r="N136" s="15"/>
      <c r="O136" s="15"/>
      <c r="P136" s="15"/>
      <c r="Q136" s="15"/>
      <c r="R136" s="15"/>
      <c r="S136" s="65"/>
      <c r="T136" s="49"/>
      <c r="U136" s="51"/>
      <c r="V136" s="46"/>
    </row>
    <row r="137" spans="1:22" x14ac:dyDescent="0.2">
      <c r="A137" s="42" t="s">
        <v>313</v>
      </c>
      <c r="B137" s="43" t="s">
        <v>524</v>
      </c>
      <c r="C137" s="43" t="s">
        <v>525</v>
      </c>
      <c r="D137" s="43" t="s">
        <v>526</v>
      </c>
      <c r="E137" s="13"/>
      <c r="F137" s="13"/>
      <c r="G137" s="13"/>
      <c r="H137" s="13"/>
      <c r="I137" s="13"/>
      <c r="J137" s="13"/>
      <c r="K137" s="13"/>
      <c r="L137" s="13"/>
      <c r="M137" s="29"/>
      <c r="N137" s="29"/>
      <c r="O137" s="29"/>
      <c r="P137" s="29"/>
      <c r="Q137" s="29"/>
      <c r="R137" s="29"/>
      <c r="S137" s="61">
        <f>IF(ISNUMBER(V137),V137/360,"")</f>
        <v>0.51944444444444449</v>
      </c>
      <c r="T137" s="56" t="str">
        <f>IF(ISNUMBER(I138),IF(S137&lt;51%,"n.B.",IF(S137&lt;65%,"bestanden",IF(S137&lt;81%,"gut",IF(S137&lt;91%,"sehr gut","vorzüglich")))),"")</f>
        <v>bestanden</v>
      </c>
      <c r="U137" s="52">
        <f t="shared" si="22"/>
        <v>45</v>
      </c>
      <c r="V137" s="54">
        <f>K138+Q138</f>
        <v>187</v>
      </c>
    </row>
    <row r="138" spans="1:22" x14ac:dyDescent="0.2">
      <c r="A138" s="20" t="s">
        <v>316</v>
      </c>
      <c r="B138" s="21" t="s">
        <v>527</v>
      </c>
      <c r="C138" s="21" t="s">
        <v>528</v>
      </c>
      <c r="D138" s="21" t="s">
        <v>529</v>
      </c>
      <c r="E138" s="12">
        <v>33</v>
      </c>
      <c r="F138" s="12">
        <v>21</v>
      </c>
      <c r="G138" s="12">
        <v>45</v>
      </c>
      <c r="H138" s="12">
        <v>34</v>
      </c>
      <c r="I138" s="12">
        <v>31</v>
      </c>
      <c r="J138" s="12">
        <v>23</v>
      </c>
      <c r="K138" s="12">
        <f>SUM(E138:J138)</f>
        <v>187</v>
      </c>
      <c r="L138" s="12">
        <f>RANK(K138,$K$5:$K$142)</f>
        <v>45</v>
      </c>
      <c r="M138" s="11" t="s">
        <v>86</v>
      </c>
      <c r="N138" s="10"/>
      <c r="O138" s="10"/>
      <c r="P138" s="10"/>
      <c r="Q138" s="10"/>
      <c r="R138" s="10"/>
      <c r="S138" s="61"/>
      <c r="T138" s="56"/>
      <c r="U138" s="52"/>
      <c r="V138" s="54"/>
    </row>
    <row r="139" spans="1:22" x14ac:dyDescent="0.2">
      <c r="A139" s="20" t="s">
        <v>317</v>
      </c>
      <c r="B139" s="21" t="s">
        <v>530</v>
      </c>
      <c r="C139" s="21" t="s">
        <v>43</v>
      </c>
      <c r="D139" s="21" t="s">
        <v>531</v>
      </c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  <c r="Q139" s="10"/>
      <c r="R139" s="10"/>
      <c r="S139" s="62"/>
      <c r="T139" s="57"/>
      <c r="U139" s="53"/>
      <c r="V139" s="55"/>
    </row>
    <row r="140" spans="1:22" x14ac:dyDescent="0.2">
      <c r="A140" s="18" t="s">
        <v>260</v>
      </c>
      <c r="B140" s="19" t="s">
        <v>522</v>
      </c>
      <c r="C140" s="19" t="s">
        <v>64</v>
      </c>
      <c r="D140" s="19" t="s">
        <v>532</v>
      </c>
      <c r="E140" s="17"/>
      <c r="F140" s="17"/>
      <c r="G140" s="17"/>
      <c r="H140" s="17"/>
      <c r="I140" s="17"/>
      <c r="J140" s="17"/>
      <c r="K140" s="17"/>
      <c r="L140" s="17"/>
      <c r="M140" s="15"/>
      <c r="N140" s="15"/>
      <c r="O140" s="15"/>
      <c r="P140" s="15"/>
      <c r="Q140" s="15"/>
      <c r="R140" s="15"/>
      <c r="S140" s="63">
        <f>IF(ISNUMBER(V140),V140/360,"")</f>
        <v>0.47499999999999998</v>
      </c>
      <c r="T140" s="47" t="str">
        <f>IF(ISNUMBER(I141),IF(S140&lt;51%,"n.B.",IF(S140&lt;65%,"bestanden",IF(S140&lt;81%,"gut",IF(S140&lt;91%,"sehr gut","vorzüglich")))),"")</f>
        <v>n.B.</v>
      </c>
      <c r="U140" s="50">
        <f t="shared" ref="U140" si="24">RANK(V140,$V$5:$V$142)</f>
        <v>46</v>
      </c>
      <c r="V140" s="44">
        <f>K141+Q141</f>
        <v>171</v>
      </c>
    </row>
    <row r="141" spans="1:22" x14ac:dyDescent="0.2">
      <c r="A141" s="18" t="s">
        <v>264</v>
      </c>
      <c r="B141" s="19" t="s">
        <v>533</v>
      </c>
      <c r="C141" s="19" t="s">
        <v>534</v>
      </c>
      <c r="D141" s="19" t="s">
        <v>535</v>
      </c>
      <c r="E141" s="17">
        <v>47</v>
      </c>
      <c r="F141" s="17">
        <v>22</v>
      </c>
      <c r="G141" s="17">
        <v>30</v>
      </c>
      <c r="H141" s="17">
        <v>16</v>
      </c>
      <c r="I141" s="17">
        <v>22</v>
      </c>
      <c r="J141" s="17">
        <v>34</v>
      </c>
      <c r="K141" s="17">
        <f>SUM(E141:J141)</f>
        <v>171</v>
      </c>
      <c r="L141" s="17">
        <f>RANK(K141,$K$5:$K$142)</f>
        <v>46</v>
      </c>
      <c r="M141" s="22" t="s">
        <v>86</v>
      </c>
      <c r="N141" s="15"/>
      <c r="O141" s="15"/>
      <c r="P141" s="15"/>
      <c r="Q141" s="15"/>
      <c r="R141" s="15"/>
      <c r="S141" s="64"/>
      <c r="T141" s="48"/>
      <c r="U141" s="50"/>
      <c r="V141" s="45"/>
    </row>
    <row r="142" spans="1:22" x14ac:dyDescent="0.2">
      <c r="A142" s="18" t="s">
        <v>265</v>
      </c>
      <c r="B142" s="19" t="s">
        <v>536</v>
      </c>
      <c r="C142" s="19" t="s">
        <v>537</v>
      </c>
      <c r="D142" s="19" t="s">
        <v>538</v>
      </c>
      <c r="E142" s="17"/>
      <c r="F142" s="17"/>
      <c r="G142" s="17"/>
      <c r="H142" s="17"/>
      <c r="I142" s="17"/>
      <c r="J142" s="17"/>
      <c r="K142" s="17"/>
      <c r="L142" s="17"/>
      <c r="M142" s="15"/>
      <c r="N142" s="15"/>
      <c r="O142" s="15"/>
      <c r="P142" s="15"/>
      <c r="Q142" s="15"/>
      <c r="R142" s="15"/>
      <c r="S142" s="65"/>
      <c r="T142" s="49"/>
      <c r="U142" s="51"/>
      <c r="V142" s="46"/>
    </row>
  </sheetData>
  <autoFilter ref="A4:V4"/>
  <mergeCells count="193">
    <mergeCell ref="S137:S139"/>
    <mergeCell ref="T137:T139"/>
    <mergeCell ref="U137:U139"/>
    <mergeCell ref="V137:V139"/>
    <mergeCell ref="S140:S142"/>
    <mergeCell ref="T140:T142"/>
    <mergeCell ref="U140:U142"/>
    <mergeCell ref="V140:V142"/>
    <mergeCell ref="S131:S133"/>
    <mergeCell ref="T131:T133"/>
    <mergeCell ref="U131:U133"/>
    <mergeCell ref="V131:V133"/>
    <mergeCell ref="S134:S136"/>
    <mergeCell ref="T134:T136"/>
    <mergeCell ref="U134:U136"/>
    <mergeCell ref="V134:V136"/>
    <mergeCell ref="S125:S127"/>
    <mergeCell ref="T125:T127"/>
    <mergeCell ref="U125:U127"/>
    <mergeCell ref="V125:V127"/>
    <mergeCell ref="S128:S130"/>
    <mergeCell ref="T128:T130"/>
    <mergeCell ref="U128:U130"/>
    <mergeCell ref="V128:V130"/>
    <mergeCell ref="S122:S124"/>
    <mergeCell ref="T122:T124"/>
    <mergeCell ref="U122:U124"/>
    <mergeCell ref="V122:V124"/>
    <mergeCell ref="S116:S118"/>
    <mergeCell ref="T116:T118"/>
    <mergeCell ref="U116:U118"/>
    <mergeCell ref="V116:V118"/>
    <mergeCell ref="S119:S121"/>
    <mergeCell ref="T119:T121"/>
    <mergeCell ref="U119:U121"/>
    <mergeCell ref="V119:V121"/>
    <mergeCell ref="S113:S115"/>
    <mergeCell ref="S20:S22"/>
    <mergeCell ref="S23:S25"/>
    <mergeCell ref="S26:S28"/>
    <mergeCell ref="S29:S31"/>
    <mergeCell ref="T83:T85"/>
    <mergeCell ref="S32:S34"/>
    <mergeCell ref="S35:S37"/>
    <mergeCell ref="S38:S40"/>
    <mergeCell ref="S41:S43"/>
    <mergeCell ref="S5:S7"/>
    <mergeCell ref="S8:S10"/>
    <mergeCell ref="S11:S13"/>
    <mergeCell ref="S14:S16"/>
    <mergeCell ref="V101:V103"/>
    <mergeCell ref="T101:T103"/>
    <mergeCell ref="U101:U103"/>
    <mergeCell ref="V80:V82"/>
    <mergeCell ref="T80:T82"/>
    <mergeCell ref="V89:V91"/>
    <mergeCell ref="V86:V88"/>
    <mergeCell ref="V83:V85"/>
    <mergeCell ref="U95:U97"/>
    <mergeCell ref="U86:U88"/>
    <mergeCell ref="U77:U79"/>
    <mergeCell ref="V77:V79"/>
    <mergeCell ref="S17:S19"/>
    <mergeCell ref="V98:V100"/>
    <mergeCell ref="T98:T100"/>
    <mergeCell ref="U80:U82"/>
    <mergeCell ref="U83:U85"/>
    <mergeCell ref="U98:U100"/>
    <mergeCell ref="V95:V97"/>
    <mergeCell ref="T95:T97"/>
    <mergeCell ref="V92:V94"/>
    <mergeCell ref="V104:V106"/>
    <mergeCell ref="T104:T106"/>
    <mergeCell ref="U104:U106"/>
    <mergeCell ref="S77:S79"/>
    <mergeCell ref="S80:S82"/>
    <mergeCell ref="S83:S85"/>
    <mergeCell ref="S86:S88"/>
    <mergeCell ref="S89:S91"/>
    <mergeCell ref="T92:T94"/>
    <mergeCell ref="U92:U94"/>
    <mergeCell ref="T86:T88"/>
    <mergeCell ref="U89:U91"/>
    <mergeCell ref="T77:T79"/>
    <mergeCell ref="V107:V109"/>
    <mergeCell ref="T107:T109"/>
    <mergeCell ref="U107:U109"/>
    <mergeCell ref="V110:V112"/>
    <mergeCell ref="T110:T112"/>
    <mergeCell ref="U110:U112"/>
    <mergeCell ref="V113:V115"/>
    <mergeCell ref="T113:T115"/>
    <mergeCell ref="U113:U115"/>
    <mergeCell ref="E2:L2"/>
    <mergeCell ref="M2:R2"/>
    <mergeCell ref="A1:V1"/>
    <mergeCell ref="A2:B3"/>
    <mergeCell ref="C2:D3"/>
    <mergeCell ref="V2:V3"/>
    <mergeCell ref="S2:S3"/>
    <mergeCell ref="T2:T3"/>
    <mergeCell ref="U2:U3"/>
    <mergeCell ref="V74:V76"/>
    <mergeCell ref="T74:T76"/>
    <mergeCell ref="U74:U76"/>
    <mergeCell ref="U71:U73"/>
    <mergeCell ref="V71:V73"/>
    <mergeCell ref="T71:T73"/>
    <mergeCell ref="V65:V67"/>
    <mergeCell ref="T65:T67"/>
    <mergeCell ref="S44:S46"/>
    <mergeCell ref="S47:S49"/>
    <mergeCell ref="S50:S52"/>
    <mergeCell ref="S53:S55"/>
    <mergeCell ref="S56:S58"/>
    <mergeCell ref="S59:S61"/>
    <mergeCell ref="S62:S64"/>
    <mergeCell ref="V68:V70"/>
    <mergeCell ref="V62:V64"/>
    <mergeCell ref="T62:T64"/>
    <mergeCell ref="U62:U64"/>
    <mergeCell ref="U59:U61"/>
    <mergeCell ref="V59:V61"/>
    <mergeCell ref="T59:T61"/>
    <mergeCell ref="V56:V58"/>
    <mergeCell ref="T56:T58"/>
    <mergeCell ref="S107:S109"/>
    <mergeCell ref="S110:S112"/>
    <mergeCell ref="U65:U67"/>
    <mergeCell ref="S98:S100"/>
    <mergeCell ref="S101:S103"/>
    <mergeCell ref="S104:S106"/>
    <mergeCell ref="S92:S94"/>
    <mergeCell ref="S95:S97"/>
    <mergeCell ref="T89:T91"/>
    <mergeCell ref="S74:S76"/>
    <mergeCell ref="S65:S67"/>
    <mergeCell ref="S68:S70"/>
    <mergeCell ref="S71:S73"/>
    <mergeCell ref="U56:U58"/>
    <mergeCell ref="T68:T70"/>
    <mergeCell ref="U68:U70"/>
    <mergeCell ref="V50:V52"/>
    <mergeCell ref="T50:T52"/>
    <mergeCell ref="U50:U52"/>
    <mergeCell ref="V53:V55"/>
    <mergeCell ref="T53:T55"/>
    <mergeCell ref="U53:U55"/>
    <mergeCell ref="V32:V34"/>
    <mergeCell ref="T32:T34"/>
    <mergeCell ref="U32:U34"/>
    <mergeCell ref="U23:U25"/>
    <mergeCell ref="V23:V25"/>
    <mergeCell ref="T23:T25"/>
    <mergeCell ref="U44:U46"/>
    <mergeCell ref="V47:V49"/>
    <mergeCell ref="T47:T49"/>
    <mergeCell ref="V35:V37"/>
    <mergeCell ref="T35:T37"/>
    <mergeCell ref="V41:V43"/>
    <mergeCell ref="T41:T43"/>
    <mergeCell ref="U47:U49"/>
    <mergeCell ref="U41:U43"/>
    <mergeCell ref="V44:V46"/>
    <mergeCell ref="V38:V40"/>
    <mergeCell ref="T38:T40"/>
    <mergeCell ref="T44:T46"/>
    <mergeCell ref="U38:U40"/>
    <mergeCell ref="U35:U37"/>
    <mergeCell ref="V20:V22"/>
    <mergeCell ref="T20:T22"/>
    <mergeCell ref="U20:U22"/>
    <mergeCell ref="U29:U31"/>
    <mergeCell ref="V29:V31"/>
    <mergeCell ref="T29:T31"/>
    <mergeCell ref="U17:U19"/>
    <mergeCell ref="V17:V19"/>
    <mergeCell ref="T17:T19"/>
    <mergeCell ref="V26:V28"/>
    <mergeCell ref="T26:T28"/>
    <mergeCell ref="U26:U28"/>
    <mergeCell ref="V14:V16"/>
    <mergeCell ref="T14:T16"/>
    <mergeCell ref="U14:U16"/>
    <mergeCell ref="U5:U7"/>
    <mergeCell ref="V5:V7"/>
    <mergeCell ref="T5:T7"/>
    <mergeCell ref="U11:U13"/>
    <mergeCell ref="V11:V13"/>
    <mergeCell ref="T11:T13"/>
    <mergeCell ref="V8:V10"/>
    <mergeCell ref="T8:T10"/>
    <mergeCell ref="U8:U10"/>
  </mergeCells>
  <phoneticPr fontId="0" type="noConversion"/>
  <printOptions horizontalCentered="1"/>
  <pageMargins left="0.15748031496062992" right="0.15748031496062992" top="0.55118110236220474" bottom="0.19685039370078741" header="0.35433070866141736" footer="0"/>
  <pageSetup paperSize="9" scale="80" fitToHeight="3" orientation="landscape" r:id="rId1"/>
  <headerFooter alignWithMargins="0">
    <oddHeader>&amp;C&amp;"Arial,Fett Kursiv"&amp;14&amp;A</oddHeader>
    <oddFooter>&amp;C&amp;8Seite &amp;P von &amp;N</oddFooter>
  </headerFooter>
  <rowBreaks count="2" manualBreakCount="2">
    <brk id="4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German Cup 2019</vt:lpstr>
      <vt:lpstr>'German Cup 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</dc:creator>
  <cp:lastModifiedBy>Wolfgang</cp:lastModifiedBy>
  <cp:lastPrinted>2019-04-12T08:06:01Z</cp:lastPrinted>
  <dcterms:created xsi:type="dcterms:W3CDTF">2015-03-30T11:02:20Z</dcterms:created>
  <dcterms:modified xsi:type="dcterms:W3CDTF">2019-04-12T08:06:03Z</dcterms:modified>
</cp:coreProperties>
</file>