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C:\Wolfgang\Der Retriever\Sisu\WT 2020\"/>
    </mc:Choice>
  </mc:AlternateContent>
  <bookViews>
    <workbookView xWindow="-15" yWindow="-15" windowWidth="20970" windowHeight="6390"/>
  </bookViews>
  <sheets>
    <sheet name="Anfängerklasse" sheetId="11" r:id="rId1"/>
    <sheet name="Fortgeschrittenenklasse" sheetId="12" r:id="rId2"/>
  </sheets>
  <definedNames>
    <definedName name="_xlnm._FilterDatabase" localSheetId="0" hidden="1">Anfängerklasse!$A$5:$X$39</definedName>
    <definedName name="_xlnm._FilterDatabase" localSheetId="1" hidden="1">Fortgeschrittenenklasse!$A$5:$X$39</definedName>
    <definedName name="_xlnm.Print_Area" localSheetId="0">Anfängerklasse!$A$1:$X$40</definedName>
    <definedName name="_xlnm.Print_Area" localSheetId="1">Fortgeschrittenenklasse!$A$1:$X$39</definedName>
    <definedName name="_xlnm.Print_Titles" localSheetId="0">Anfängerklasse!$1:$6</definedName>
    <definedName name="_xlnm.Print_Titles" localSheetId="1">Fortgeschrittenenklasse!$1:$6</definedName>
  </definedNames>
  <calcPr calcId="162913"/>
</workbook>
</file>

<file path=xl/calcChain.xml><?xml version="1.0" encoding="utf-8"?>
<calcChain xmlns="http://schemas.openxmlformats.org/spreadsheetml/2006/main">
  <c r="X8" i="12" l="1"/>
  <c r="X7" i="12"/>
  <c r="X9" i="12"/>
  <c r="X10" i="12"/>
  <c r="X11" i="12"/>
  <c r="X12" i="12"/>
  <c r="X13" i="12"/>
  <c r="X14" i="12"/>
  <c r="X15" i="12"/>
  <c r="X16" i="12"/>
  <c r="X17" i="12"/>
  <c r="X18" i="12"/>
  <c r="X19" i="12"/>
  <c r="X20" i="12"/>
  <c r="X21" i="12"/>
  <c r="X22" i="12"/>
  <c r="X23" i="12"/>
  <c r="X24" i="12"/>
  <c r="X25" i="12"/>
  <c r="T38" i="12"/>
  <c r="V38" i="12" s="1"/>
  <c r="U38" i="12"/>
  <c r="U37" i="12"/>
  <c r="T37" i="12"/>
  <c r="V37" i="12" s="1"/>
  <c r="U36" i="12"/>
  <c r="W36" i="12" s="1"/>
  <c r="T36" i="12"/>
  <c r="V36" i="12" s="1"/>
  <c r="U35" i="12"/>
  <c r="T35" i="12"/>
  <c r="V35" i="12" s="1"/>
  <c r="U34" i="12"/>
  <c r="W34" i="12" s="1"/>
  <c r="T34" i="12"/>
  <c r="V34" i="12" s="1"/>
  <c r="U33" i="12"/>
  <c r="T33" i="12"/>
  <c r="V33" i="12" s="1"/>
  <c r="U32" i="12"/>
  <c r="T32" i="12"/>
  <c r="V32" i="12" s="1"/>
  <c r="U31" i="12"/>
  <c r="T31" i="12"/>
  <c r="U30" i="12"/>
  <c r="W30" i="12" s="1"/>
  <c r="T30" i="12"/>
  <c r="V30" i="12" s="1"/>
  <c r="U29" i="12"/>
  <c r="T29" i="12"/>
  <c r="V29" i="12" s="1"/>
  <c r="U28" i="12"/>
  <c r="T28" i="12"/>
  <c r="U27" i="12"/>
  <c r="T27" i="12"/>
  <c r="U26" i="12"/>
  <c r="T26" i="12"/>
  <c r="U25" i="12"/>
  <c r="T25" i="12"/>
  <c r="V25" i="12" s="1"/>
  <c r="W25" i="12" s="1"/>
  <c r="U24" i="12"/>
  <c r="T24" i="12"/>
  <c r="V24" i="12" s="1"/>
  <c r="U23" i="12"/>
  <c r="T23" i="12"/>
  <c r="U22" i="12"/>
  <c r="T22" i="12"/>
  <c r="U21" i="12"/>
  <c r="T21" i="12"/>
  <c r="V21" i="12" s="1"/>
  <c r="W21" i="12" s="1"/>
  <c r="U20" i="12"/>
  <c r="T20" i="12"/>
  <c r="V20" i="12" s="1"/>
  <c r="U19" i="12"/>
  <c r="T19" i="12"/>
  <c r="U18" i="12"/>
  <c r="T18" i="12"/>
  <c r="U17" i="12"/>
  <c r="T17" i="12"/>
  <c r="V17" i="12" s="1"/>
  <c r="U16" i="12"/>
  <c r="T16" i="12"/>
  <c r="V16" i="12" s="1"/>
  <c r="U15" i="12"/>
  <c r="T15" i="12"/>
  <c r="V15" i="12" s="1"/>
  <c r="U14" i="12"/>
  <c r="T14" i="12"/>
  <c r="V14" i="12" s="1"/>
  <c r="U13" i="12"/>
  <c r="T13" i="12"/>
  <c r="V13" i="12" s="1"/>
  <c r="W13" i="12" s="1"/>
  <c r="U12" i="12"/>
  <c r="T12" i="12"/>
  <c r="V12" i="12" s="1"/>
  <c r="T11" i="12"/>
  <c r="T10" i="12"/>
  <c r="U9" i="12"/>
  <c r="T9" i="12"/>
  <c r="V9" i="12" s="1"/>
  <c r="U8" i="12"/>
  <c r="T8" i="12"/>
  <c r="U7" i="12"/>
  <c r="T7" i="12"/>
  <c r="V7" i="12" s="1"/>
  <c r="W31" i="12"/>
  <c r="V31" i="12"/>
  <c r="W33" i="12"/>
  <c r="W37" i="12"/>
  <c r="W35" i="12"/>
  <c r="W28" i="12"/>
  <c r="V28" i="12"/>
  <c r="W14" i="12" l="1"/>
  <c r="V8" i="12"/>
  <c r="W8" i="12" s="1"/>
  <c r="W38" i="12"/>
  <c r="W9" i="12"/>
  <c r="W32" i="12"/>
  <c r="V11" i="12"/>
  <c r="W11" i="12" s="1"/>
  <c r="W7" i="12"/>
  <c r="V22" i="12"/>
  <c r="W22" i="12" s="1"/>
  <c r="V23" i="12"/>
  <c r="W23" i="12" s="1"/>
  <c r="V26" i="12"/>
  <c r="W26" i="12" s="1"/>
  <c r="V27" i="12"/>
  <c r="W27" i="12" s="1"/>
  <c r="W29" i="12"/>
  <c r="V10" i="12"/>
  <c r="W10" i="12" s="1"/>
  <c r="W12" i="12"/>
  <c r="W15" i="12"/>
  <c r="W17" i="12"/>
  <c r="V18" i="12"/>
  <c r="W18" i="12" s="1"/>
  <c r="V19" i="12"/>
  <c r="W19" i="12" s="1"/>
  <c r="W24" i="12"/>
  <c r="W20" i="12"/>
  <c r="W16" i="12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11" i="11"/>
  <c r="X10" i="11"/>
  <c r="X9" i="11"/>
  <c r="X8" i="11"/>
  <c r="X7" i="11"/>
  <c r="T27" i="11" l="1"/>
  <c r="V27" i="11" s="1"/>
  <c r="W27" i="11" s="1"/>
  <c r="U27" i="11"/>
  <c r="T28" i="11"/>
  <c r="V28" i="11" s="1"/>
  <c r="U28" i="11"/>
  <c r="T29" i="11"/>
  <c r="V29" i="11" s="1"/>
  <c r="U29" i="11"/>
  <c r="T30" i="11"/>
  <c r="V30" i="11" s="1"/>
  <c r="U30" i="11"/>
  <c r="W30" i="11" s="1"/>
  <c r="T31" i="11"/>
  <c r="V31" i="11" s="1"/>
  <c r="U31" i="11"/>
  <c r="T32" i="11"/>
  <c r="V32" i="11" s="1"/>
  <c r="U32" i="11"/>
  <c r="W32" i="11" s="1"/>
  <c r="T33" i="11"/>
  <c r="V33" i="11" s="1"/>
  <c r="U33" i="11"/>
  <c r="T34" i="11"/>
  <c r="V34" i="11" s="1"/>
  <c r="U34" i="11"/>
  <c r="W34" i="11" s="1"/>
  <c r="T35" i="11"/>
  <c r="V35" i="11" s="1"/>
  <c r="U35" i="11"/>
  <c r="T36" i="11"/>
  <c r="V36" i="11" s="1"/>
  <c r="U36" i="11"/>
  <c r="W36" i="11" s="1"/>
  <c r="T37" i="11"/>
  <c r="V37" i="11" s="1"/>
  <c r="U37" i="11"/>
  <c r="W37" i="11" s="1"/>
  <c r="W35" i="11" l="1"/>
  <c r="W33" i="11"/>
  <c r="W31" i="11"/>
  <c r="W29" i="11"/>
  <c r="W28" i="11"/>
  <c r="T16" i="11" l="1"/>
  <c r="U16" i="11"/>
  <c r="T17" i="11"/>
  <c r="U17" i="11"/>
  <c r="T18" i="11"/>
  <c r="U18" i="11"/>
  <c r="T15" i="11"/>
  <c r="U15" i="11"/>
  <c r="T19" i="11"/>
  <c r="U19" i="11"/>
  <c r="T20" i="11"/>
  <c r="U20" i="11"/>
  <c r="T21" i="11"/>
  <c r="U21" i="11"/>
  <c r="T22" i="11"/>
  <c r="U22" i="11"/>
  <c r="T23" i="11"/>
  <c r="U23" i="11"/>
  <c r="T24" i="11"/>
  <c r="U24" i="11"/>
  <c r="T25" i="11"/>
  <c r="U25" i="11"/>
  <c r="T26" i="11"/>
  <c r="V26" i="11" s="1"/>
  <c r="U26" i="11"/>
  <c r="V22" i="11" l="1"/>
  <c r="V20" i="11"/>
  <c r="W20" i="11" s="1"/>
  <c r="V17" i="11"/>
  <c r="V23" i="11"/>
  <c r="W23" i="11" s="1"/>
  <c r="V21" i="11"/>
  <c r="V18" i="11"/>
  <c r="V24" i="11"/>
  <c r="W24" i="11" s="1"/>
  <c r="V15" i="11"/>
  <c r="W15" i="11" s="1"/>
  <c r="V25" i="11"/>
  <c r="W25" i="11" s="1"/>
  <c r="V19" i="11"/>
  <c r="W19" i="11" s="1"/>
  <c r="W17" i="11"/>
  <c r="V16" i="11"/>
  <c r="W16" i="11" s="1"/>
  <c r="W26" i="11"/>
  <c r="W21" i="11"/>
  <c r="W22" i="11"/>
  <c r="W18" i="11"/>
  <c r="T12" i="11" l="1"/>
  <c r="T13" i="11"/>
  <c r="T14" i="11"/>
  <c r="T10" i="11"/>
  <c r="T11" i="11"/>
  <c r="V11" i="11"/>
  <c r="V12" i="11"/>
  <c r="V10" i="11" l="1"/>
  <c r="W10" i="11" s="1"/>
  <c r="V13" i="11"/>
  <c r="V14" i="11"/>
  <c r="W11" i="11"/>
  <c r="T7" i="11" l="1"/>
  <c r="U7" i="11"/>
  <c r="U14" i="11"/>
  <c r="W14" i="11" s="1"/>
  <c r="U13" i="11"/>
  <c r="W13" i="11" s="1"/>
  <c r="U12" i="11"/>
  <c r="W12" i="11" s="1"/>
  <c r="U9" i="11"/>
  <c r="T9" i="11"/>
  <c r="U8" i="11"/>
  <c r="T8" i="11"/>
  <c r="V9" i="11" l="1"/>
  <c r="W9" i="11" s="1"/>
  <c r="V8" i="11"/>
  <c r="W8" i="11" s="1"/>
  <c r="V7" i="11"/>
  <c r="W7" i="11" s="1"/>
</calcChain>
</file>

<file path=xl/sharedStrings.xml><?xml version="1.0" encoding="utf-8"?>
<sst xmlns="http://schemas.openxmlformats.org/spreadsheetml/2006/main" count="408" uniqueCount="227">
  <si>
    <t>Köhler</t>
  </si>
  <si>
    <t>Gespann</t>
  </si>
  <si>
    <t>Punkte</t>
  </si>
  <si>
    <t>Start Nr.</t>
  </si>
  <si>
    <t>Hundeführer</t>
  </si>
  <si>
    <t>Hund</t>
  </si>
  <si>
    <t>∑</t>
  </si>
  <si>
    <t>Null</t>
  </si>
  <si>
    <t>Punkt-
anteil</t>
  </si>
  <si>
    <t>Prädikat</t>
  </si>
  <si>
    <t>Platz</t>
  </si>
  <si>
    <t>R/G</t>
  </si>
  <si>
    <t>G/R</t>
  </si>
  <si>
    <t>A</t>
  </si>
  <si>
    <t>Ergebnisse Anfänger</t>
  </si>
  <si>
    <t>Wurfdatum</t>
  </si>
  <si>
    <t>Wolfgang</t>
  </si>
  <si>
    <t>Weljesten Trust Sisu Au</t>
  </si>
  <si>
    <t>Cornelia</t>
  </si>
  <si>
    <t>Simone</t>
  </si>
  <si>
    <t>Nicole</t>
  </si>
  <si>
    <t>Aufgabe 1</t>
  </si>
  <si>
    <t>Aufgabe 2</t>
  </si>
  <si>
    <t>Aufgabe 3</t>
  </si>
  <si>
    <t>Aufgabe 4</t>
  </si>
  <si>
    <t>Aufgabe 5</t>
  </si>
  <si>
    <t>Aufgabe 6</t>
  </si>
  <si>
    <t>Calle vom Nagelsberg</t>
  </si>
  <si>
    <t>Young Spirit Eternal Arthas</t>
  </si>
  <si>
    <t>Brühl</t>
  </si>
  <si>
    <t>Laux</t>
  </si>
  <si>
    <t>Matuschek</t>
  </si>
  <si>
    <t>Farr</t>
  </si>
  <si>
    <t>Kandler</t>
  </si>
  <si>
    <t>Hock</t>
  </si>
  <si>
    <t>Michael</t>
  </si>
  <si>
    <t>Brigitte</t>
  </si>
  <si>
    <t>Jürgen</t>
  </si>
  <si>
    <t>Uta</t>
  </si>
  <si>
    <t>Klaus</t>
  </si>
  <si>
    <t>Ellen</t>
  </si>
  <si>
    <t>Ragweeds Hannah</t>
  </si>
  <si>
    <t>Cairngold's Coldingham Merlin</t>
  </si>
  <si>
    <t>Stoneyard's dark velvet True friends</t>
  </si>
  <si>
    <t>Abenthan East</t>
  </si>
  <si>
    <t>Am Sonntag den 13.09.2020</t>
  </si>
  <si>
    <t>2. WT Marmor Cup in Runkel-Wirbelau</t>
  </si>
  <si>
    <t>Norbert Theuerkauf</t>
  </si>
  <si>
    <t>Thomas Kühn</t>
  </si>
  <si>
    <t>Hahn</t>
  </si>
  <si>
    <t>Giona von der Klifflinie</t>
  </si>
  <si>
    <t>Göbbels</t>
  </si>
  <si>
    <t>Gudrun</t>
  </si>
  <si>
    <t>Arya vom Saleyer Jagdgrund</t>
  </si>
  <si>
    <t>Heuser</t>
  </si>
  <si>
    <t>Annette</t>
  </si>
  <si>
    <t>Limetrees Golden Elani</t>
  </si>
  <si>
    <t>Lolies</t>
  </si>
  <si>
    <t>Hallgerd</t>
  </si>
  <si>
    <t>Bernsteingucker Azuro Finley</t>
  </si>
  <si>
    <t>Heisel</t>
  </si>
  <si>
    <t>Tewbell's Done By Quinn</t>
  </si>
  <si>
    <t>Weinert</t>
  </si>
  <si>
    <t>Lena</t>
  </si>
  <si>
    <t>Thatchblack Adelaide Primrose</t>
  </si>
  <si>
    <t>Lixfeld</t>
  </si>
  <si>
    <t>Nette's Golden Tal Ivo</t>
  </si>
  <si>
    <t>Welting</t>
  </si>
  <si>
    <t>Norbert</t>
  </si>
  <si>
    <t>Stoatshead Finley</t>
  </si>
  <si>
    <t>Kremers-Laas</t>
  </si>
  <si>
    <t>Kerstin</t>
  </si>
  <si>
    <t>Pride of Greenyard A Kind of Magic</t>
  </si>
  <si>
    <t>Thielke</t>
  </si>
  <si>
    <t>Angela</t>
  </si>
  <si>
    <t>Passion Worker Awesome Son of Moe and Kiwi</t>
  </si>
  <si>
    <t>Vielemeier</t>
  </si>
  <si>
    <t>Waltraud</t>
  </si>
  <si>
    <t>Darwin Dark Lavondyss</t>
  </si>
  <si>
    <t>Meyer</t>
  </si>
  <si>
    <t>Ingo</t>
  </si>
  <si>
    <t>Rhinefield's Be off the Hook</t>
  </si>
  <si>
    <t>Kattenhorn</t>
  </si>
  <si>
    <t>Gabriele</t>
  </si>
  <si>
    <t>Marks And Blinds Don Dyke</t>
  </si>
  <si>
    <t>Wirth</t>
  </si>
  <si>
    <t>Sandra</t>
  </si>
  <si>
    <t>Stagmountain's Carolina Girl</t>
  </si>
  <si>
    <t>Thomaier</t>
  </si>
  <si>
    <t>Helene</t>
  </si>
  <si>
    <t>Duckflight Firelily</t>
  </si>
  <si>
    <t>Stemmler</t>
  </si>
  <si>
    <t>Marc</t>
  </si>
  <si>
    <t>Golden vom Forsthaus Bosse</t>
  </si>
  <si>
    <t>Ignatzy</t>
  </si>
  <si>
    <t>Karin</t>
  </si>
  <si>
    <t>Delizia vom Walseder Bruch</t>
  </si>
  <si>
    <t>Hahl</t>
  </si>
  <si>
    <t>Stephan</t>
  </si>
  <si>
    <t>Cool Marker's Handsome Parlan</t>
  </si>
  <si>
    <t>Wagner</t>
  </si>
  <si>
    <t>Ute</t>
  </si>
  <si>
    <t>Gelbfüßler Freche Frida</t>
  </si>
  <si>
    <t>Mai</t>
  </si>
  <si>
    <t>Mountain Sight Adorable Rover</t>
  </si>
  <si>
    <t>Wolf-Stemmler</t>
  </si>
  <si>
    <t>Melanie</t>
  </si>
  <si>
    <t>Golden vom Forsthaus Carlotta</t>
  </si>
  <si>
    <t>Stahlschmidt</t>
  </si>
  <si>
    <t>Frank</t>
  </si>
  <si>
    <t>Theodora umbra fida</t>
  </si>
  <si>
    <t>Steinhauer</t>
  </si>
  <si>
    <t>Marion</t>
  </si>
  <si>
    <t>Cairngold's Cullen Angus</t>
  </si>
  <si>
    <t>Fleck</t>
  </si>
  <si>
    <t>Maximilian</t>
  </si>
  <si>
    <t>Limestone Workers Empire</t>
  </si>
  <si>
    <t>Kröber</t>
  </si>
  <si>
    <t>Limetrees Golden Fjella</t>
  </si>
  <si>
    <t>Schröter</t>
  </si>
  <si>
    <t>Going for Gold of Red Glory</t>
  </si>
  <si>
    <t xml:space="preserve"> -</t>
  </si>
  <si>
    <t>abgesagt</t>
  </si>
  <si>
    <t>Um Platz 2+3 fand ein Stechen statt !!!</t>
  </si>
  <si>
    <t>Am Samstag den 12.09.2020</t>
  </si>
  <si>
    <t>Reiner</t>
  </si>
  <si>
    <t>Bruno terra marique</t>
  </si>
  <si>
    <t>Crannfieldlanes Amira</t>
  </si>
  <si>
    <t>Breh</t>
  </si>
  <si>
    <t>Petra</t>
  </si>
  <si>
    <t>Seibert</t>
  </si>
  <si>
    <t>Susanne</t>
  </si>
  <si>
    <t>Hans-Josef</t>
  </si>
  <si>
    <t>Martin</t>
  </si>
  <si>
    <t>Fast and Friendly Action Maddox</t>
  </si>
  <si>
    <t>Sonia</t>
  </si>
  <si>
    <t>Grimm</t>
  </si>
  <si>
    <t>Ania</t>
  </si>
  <si>
    <t>Flatgold's Flying Shadow</t>
  </si>
  <si>
    <t>Gisela</t>
  </si>
  <si>
    <t>Robin</t>
  </si>
  <si>
    <t>Andrea</t>
  </si>
  <si>
    <t>Jung</t>
  </si>
  <si>
    <t>Michael P.</t>
  </si>
  <si>
    <t>Young Spirit Avid Huckleberry Finn</t>
  </si>
  <si>
    <t>Henrik</t>
  </si>
  <si>
    <t>Manfred</t>
  </si>
  <si>
    <t>Kathleen</t>
  </si>
  <si>
    <t>Peter</t>
  </si>
  <si>
    <t>Stoatshead Flo</t>
  </si>
  <si>
    <t>Ruwisch</t>
  </si>
  <si>
    <t>Sabine</t>
  </si>
  <si>
    <t>Zealous Worker Blyth</t>
  </si>
  <si>
    <t>Anna-Lena</t>
  </si>
  <si>
    <t>Laas</t>
  </si>
  <si>
    <t>Andreas</t>
  </si>
  <si>
    <t>Share the moments with Black Fjell</t>
  </si>
  <si>
    <t>Mähn</t>
  </si>
  <si>
    <t>Schug</t>
  </si>
  <si>
    <t>Claudia</t>
  </si>
  <si>
    <t>Debus</t>
  </si>
  <si>
    <t>Annerose</t>
  </si>
  <si>
    <t>Geerlings</t>
  </si>
  <si>
    <t>Anja</t>
  </si>
  <si>
    <t>Malte</t>
  </si>
  <si>
    <t>Heylmann</t>
  </si>
  <si>
    <t>Kulpe</t>
  </si>
  <si>
    <t>Christian</t>
  </si>
  <si>
    <t>Bianca</t>
  </si>
  <si>
    <t>Mewis</t>
  </si>
  <si>
    <t>Duwentäster</t>
  </si>
  <si>
    <t>Vorländer-Schmidt</t>
  </si>
  <si>
    <t>Tripp</t>
  </si>
  <si>
    <t>Hankel</t>
  </si>
  <si>
    <t>Boltersdorf</t>
  </si>
  <si>
    <t>Barsuhn</t>
  </si>
  <si>
    <t>Warneke</t>
  </si>
  <si>
    <t>Peper</t>
  </si>
  <si>
    <t>Ulrike</t>
  </si>
  <si>
    <t>Heger</t>
  </si>
  <si>
    <t>Bertz</t>
  </si>
  <si>
    <t>Spittel</t>
  </si>
  <si>
    <t>Daniela</t>
  </si>
  <si>
    <t>Penning</t>
  </si>
  <si>
    <t>Hachenberg</t>
  </si>
  <si>
    <t>Heinz</t>
  </si>
  <si>
    <t>Guldner</t>
  </si>
  <si>
    <t>Sonja</t>
  </si>
  <si>
    <t>Becker</t>
  </si>
  <si>
    <t>Hartmut</t>
  </si>
  <si>
    <t>Sauter</t>
  </si>
  <si>
    <t>Benien</t>
  </si>
  <si>
    <t>Der Oskar von der Glücklichen Rübe</t>
  </si>
  <si>
    <t>Karla Lovis vom Lipperoder Bruch</t>
  </si>
  <si>
    <t>Adey May's You Win Again</t>
  </si>
  <si>
    <t>Stonehunter Oppdal Ole</t>
  </si>
  <si>
    <t>Nandi vom alten Trappisten Kloster</t>
  </si>
  <si>
    <t>Dreamlike Easy Golden Cosmo</t>
  </si>
  <si>
    <t>Payton Hunter of Golden Summerby</t>
  </si>
  <si>
    <t>Unser Kalle vom Tor zur Egge</t>
  </si>
  <si>
    <t>Paging Lucy of Graceful Delight</t>
  </si>
  <si>
    <t>I do it for you of Eager Spirit</t>
  </si>
  <si>
    <t>Deep Impact Atira</t>
  </si>
  <si>
    <t>Call of Roughcorner Castle</t>
  </si>
  <si>
    <t>Hochangern Just Ready</t>
  </si>
  <si>
    <t>Work for Pleasure Active Leia</t>
  </si>
  <si>
    <t>Bella Tosca of Hunterstone</t>
  </si>
  <si>
    <t>Nette's Golden Tal Fellow-Blue</t>
  </si>
  <si>
    <t>Chipmunk's Halva</t>
  </si>
  <si>
    <t>Dreamlike Easy Garfield</t>
  </si>
  <si>
    <t>Windworker's Fagus</t>
  </si>
  <si>
    <t>Cawood Sky</t>
  </si>
  <si>
    <t>Kroonkennel's Quickbeam Harvey</t>
  </si>
  <si>
    <t>Ergebnisse Fortgeschrittene</t>
  </si>
  <si>
    <t>Heike Bülhoff</t>
  </si>
  <si>
    <t>Richter:  Norbert Theuerkauf (PL), Heike Bülhoff und Thomas Kühn</t>
  </si>
  <si>
    <t>L/H</t>
  </si>
  <si>
    <t>L/R</t>
  </si>
  <si>
    <t>G/H</t>
  </si>
  <si>
    <t>FC/H</t>
  </si>
  <si>
    <t>FC/R</t>
  </si>
  <si>
    <t>NSDT/H</t>
  </si>
  <si>
    <t>DuckDiver Active Alea</t>
  </si>
  <si>
    <t>Flatgold's Dragonheart</t>
  </si>
  <si>
    <t>CB/H</t>
  </si>
  <si>
    <t>Bailey's Vision Arizona</t>
  </si>
  <si>
    <t>Back to the Roots 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</si>
</sst>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Verdana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i/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07070"/>
      </left>
      <right/>
      <top style="thin">
        <color rgb="FF1F1F1F"/>
      </top>
      <bottom style="thin">
        <color rgb="FF2B2B2B"/>
      </bottom>
      <diagonal/>
    </border>
    <border>
      <left style="thin">
        <color rgb="FF707070"/>
      </left>
      <right/>
      <top style="thin">
        <color rgb="FF2B2B2B"/>
      </top>
      <bottom style="thin">
        <color rgb="FF1F1F1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07070"/>
      </left>
      <right/>
      <top style="medium">
        <color indexed="64"/>
      </top>
      <bottom style="thin">
        <color rgb="FF1F1F1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07070"/>
      </left>
      <right/>
      <top style="thin">
        <color rgb="FF23232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</cellStyleXfs>
  <cellXfs count="166">
    <xf numFmtId="0" fontId="0" fillId="0" borderId="0" xfId="0"/>
    <xf numFmtId="0" fontId="3" fillId="2" borderId="1" xfId="3" applyFont="1" applyFill="1" applyBorder="1" applyAlignment="1" applyProtection="1">
      <alignment horizontal="left"/>
      <protection locked="0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3" fillId="2" borderId="3" xfId="3" applyFont="1" applyFill="1" applyBorder="1" applyAlignment="1" applyProtection="1">
      <alignment horizontal="left"/>
      <protection locked="0"/>
    </xf>
    <xf numFmtId="0" fontId="3" fillId="2" borderId="3" xfId="3" applyFont="1" applyFill="1" applyBorder="1" applyAlignment="1" applyProtection="1">
      <alignment horizontal="center"/>
      <protection locked="0"/>
    </xf>
    <xf numFmtId="0" fontId="5" fillId="2" borderId="3" xfId="3" applyFont="1" applyFill="1" applyBorder="1" applyAlignment="1" applyProtection="1">
      <alignment horizontal="center"/>
      <protection locked="0"/>
    </xf>
    <xf numFmtId="0" fontId="3" fillId="2" borderId="4" xfId="3" applyFont="1" applyFill="1" applyBorder="1" applyAlignment="1" applyProtection="1">
      <alignment horizontal="center"/>
      <protection locked="0"/>
    </xf>
    <xf numFmtId="0" fontId="3" fillId="0" borderId="0" xfId="3" applyFont="1" applyFill="1" applyBorder="1" applyAlignment="1"/>
    <xf numFmtId="0" fontId="6" fillId="0" borderId="0" xfId="2" applyFont="1"/>
    <xf numFmtId="0" fontId="3" fillId="2" borderId="5" xfId="3" applyFont="1" applyFill="1" applyBorder="1" applyAlignment="1" applyProtection="1">
      <alignment horizontal="left"/>
      <protection locked="0"/>
    </xf>
    <xf numFmtId="0" fontId="4" fillId="3" borderId="6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3" fillId="2" borderId="7" xfId="3" applyFont="1" applyFill="1" applyBorder="1" applyAlignment="1" applyProtection="1">
      <alignment horizontal="center"/>
      <protection locked="0"/>
    </xf>
    <xf numFmtId="0" fontId="3" fillId="2" borderId="8" xfId="3" applyFont="1" applyFill="1" applyBorder="1" applyAlignment="1" applyProtection="1">
      <alignment horizontal="left"/>
      <protection locked="0"/>
    </xf>
    <xf numFmtId="0" fontId="1" fillId="3" borderId="0" xfId="0" applyFont="1" applyFill="1" applyBorder="1" applyAlignment="1">
      <alignment horizontal="left"/>
    </xf>
    <xf numFmtId="0" fontId="3" fillId="2" borderId="9" xfId="3" applyFont="1" applyFill="1" applyBorder="1" applyAlignment="1" applyProtection="1">
      <alignment horizontal="left"/>
      <protection locked="0"/>
    </xf>
    <xf numFmtId="0" fontId="7" fillId="2" borderId="9" xfId="3" applyFont="1" applyFill="1" applyBorder="1" applyAlignment="1" applyProtection="1">
      <alignment horizontal="center"/>
      <protection locked="0"/>
    </xf>
    <xf numFmtId="0" fontId="3" fillId="2" borderId="9" xfId="3" applyFont="1" applyFill="1" applyBorder="1" applyAlignment="1" applyProtection="1">
      <alignment horizontal="center"/>
      <protection locked="0"/>
    </xf>
    <xf numFmtId="0" fontId="8" fillId="2" borderId="9" xfId="3" applyFont="1" applyFill="1" applyBorder="1" applyAlignment="1" applyProtection="1">
      <alignment horizontal="center"/>
      <protection locked="0"/>
    </xf>
    <xf numFmtId="0" fontId="7" fillId="2" borderId="10" xfId="3" applyFont="1" applyFill="1" applyBorder="1" applyAlignment="1" applyProtection="1">
      <alignment horizontal="center"/>
      <protection locked="0"/>
    </xf>
    <xf numFmtId="0" fontId="7" fillId="0" borderId="0" xfId="3" applyFont="1" applyFill="1" applyBorder="1" applyAlignment="1"/>
    <xf numFmtId="0" fontId="9" fillId="0" borderId="0" xfId="3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5" fillId="0" borderId="0" xfId="2" applyFont="1" applyFill="1"/>
    <xf numFmtId="0" fontId="13" fillId="4" borderId="14" xfId="3" applyFont="1" applyFill="1" applyBorder="1" applyAlignment="1">
      <alignment horizontal="center"/>
    </xf>
    <xf numFmtId="0" fontId="13" fillId="4" borderId="15" xfId="3" applyFont="1" applyFill="1" applyBorder="1" applyAlignment="1">
      <alignment horizontal="center"/>
    </xf>
    <xf numFmtId="0" fontId="14" fillId="4" borderId="15" xfId="3" applyFont="1" applyFill="1" applyBorder="1" applyAlignment="1" applyProtection="1">
      <alignment horizontal="center"/>
    </xf>
    <xf numFmtId="0" fontId="7" fillId="4" borderId="15" xfId="3" applyFont="1" applyFill="1" applyBorder="1" applyAlignment="1">
      <alignment horizontal="center"/>
    </xf>
    <xf numFmtId="0" fontId="8" fillId="4" borderId="15" xfId="3" applyFont="1" applyFill="1" applyBorder="1" applyAlignment="1" applyProtection="1">
      <alignment horizontal="center"/>
    </xf>
    <xf numFmtId="0" fontId="6" fillId="0" borderId="0" xfId="2" applyFont="1" applyFill="1"/>
    <xf numFmtId="0" fontId="7" fillId="0" borderId="15" xfId="3" applyFont="1" applyFill="1" applyBorder="1" applyAlignment="1">
      <alignment horizontal="center"/>
    </xf>
    <xf numFmtId="0" fontId="8" fillId="0" borderId="15" xfId="3" applyFont="1" applyFill="1" applyBorder="1" applyAlignment="1" applyProtection="1">
      <alignment horizontal="center"/>
    </xf>
    <xf numFmtId="0" fontId="7" fillId="0" borderId="13" xfId="3" applyFont="1" applyFill="1" applyBorder="1" applyAlignment="1">
      <alignment horizontal="center"/>
    </xf>
    <xf numFmtId="9" fontId="14" fillId="0" borderId="17" xfId="1" applyNumberFormat="1" applyFont="1" applyFill="1" applyBorder="1" applyAlignment="1" applyProtection="1">
      <alignment horizontal="center"/>
    </xf>
    <xf numFmtId="0" fontId="4" fillId="3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3" fillId="0" borderId="16" xfId="3" applyFont="1" applyFill="1" applyBorder="1" applyAlignment="1">
      <alignment horizontal="center"/>
    </xf>
    <xf numFmtId="0" fontId="13" fillId="0" borderId="17" xfId="3" applyFont="1" applyFill="1" applyBorder="1" applyAlignment="1">
      <alignment horizontal="center"/>
    </xf>
    <xf numFmtId="0" fontId="14" fillId="0" borderId="17" xfId="3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>
      <alignment vertical="top"/>
    </xf>
    <xf numFmtId="0" fontId="13" fillId="4" borderId="15" xfId="3" applyFont="1" applyFill="1" applyBorder="1" applyAlignment="1">
      <alignment horizontal="left"/>
    </xf>
    <xf numFmtId="0" fontId="13" fillId="0" borderId="17" xfId="3" applyFont="1" applyFill="1" applyBorder="1" applyAlignment="1">
      <alignment horizontal="left"/>
    </xf>
    <xf numFmtId="0" fontId="7" fillId="5" borderId="15" xfId="3" applyFont="1" applyFill="1" applyBorder="1" applyAlignment="1">
      <alignment horizontal="center"/>
    </xf>
    <xf numFmtId="0" fontId="8" fillId="5" borderId="15" xfId="3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>
      <alignment horizontal="center" vertical="top"/>
    </xf>
    <xf numFmtId="0" fontId="6" fillId="0" borderId="0" xfId="2" applyFont="1" applyAlignment="1">
      <alignment horizontal="center"/>
    </xf>
    <xf numFmtId="0" fontId="1" fillId="0" borderId="14" xfId="3" applyFont="1" applyFill="1" applyBorder="1" applyAlignment="1">
      <alignment horizontal="center"/>
    </xf>
    <xf numFmtId="0" fontId="1" fillId="4" borderId="14" xfId="3" applyFont="1" applyFill="1" applyBorder="1" applyAlignment="1">
      <alignment horizontal="center"/>
    </xf>
    <xf numFmtId="0" fontId="1" fillId="0" borderId="15" xfId="3" applyFont="1" applyFill="1" applyBorder="1" applyAlignment="1">
      <alignment horizontal="left"/>
    </xf>
    <xf numFmtId="0" fontId="1" fillId="0" borderId="15" xfId="3" applyFont="1" applyFill="1" applyBorder="1" applyAlignment="1">
      <alignment horizontal="left" wrapText="1"/>
    </xf>
    <xf numFmtId="0" fontId="1" fillId="5" borderId="15" xfId="3" applyFont="1" applyFill="1" applyBorder="1" applyAlignment="1">
      <alignment horizontal="left"/>
    </xf>
    <xf numFmtId="0" fontId="1" fillId="5" borderId="14" xfId="3" applyFont="1" applyFill="1" applyBorder="1" applyAlignment="1">
      <alignment horizontal="center"/>
    </xf>
    <xf numFmtId="0" fontId="7" fillId="5" borderId="13" xfId="3" applyFont="1" applyFill="1" applyBorder="1" applyAlignment="1">
      <alignment horizontal="center"/>
    </xf>
    <xf numFmtId="0" fontId="16" fillId="0" borderId="13" xfId="3" applyFont="1" applyFill="1" applyBorder="1" applyAlignment="1">
      <alignment horizontal="center"/>
    </xf>
    <xf numFmtId="0" fontId="16" fillId="0" borderId="22" xfId="0" applyFont="1" applyFill="1" applyBorder="1" applyAlignment="1">
      <alignment wrapText="1"/>
    </xf>
    <xf numFmtId="0" fontId="16" fillId="5" borderId="23" xfId="0" applyFont="1" applyFill="1" applyBorder="1" applyAlignment="1">
      <alignment wrapText="1"/>
    </xf>
    <xf numFmtId="0" fontId="16" fillId="5" borderId="13" xfId="3" applyFont="1" applyFill="1" applyBorder="1" applyAlignment="1">
      <alignment horizontal="center"/>
    </xf>
    <xf numFmtId="0" fontId="13" fillId="4" borderId="24" xfId="3" applyFont="1" applyFill="1" applyBorder="1" applyAlignment="1">
      <alignment horizontal="center"/>
    </xf>
    <xf numFmtId="0" fontId="13" fillId="4" borderId="25" xfId="3" applyFont="1" applyFill="1" applyBorder="1" applyAlignment="1">
      <alignment horizontal="center"/>
    </xf>
    <xf numFmtId="0" fontId="13" fillId="4" borderId="25" xfId="3" applyFont="1" applyFill="1" applyBorder="1" applyAlignment="1">
      <alignment horizontal="left"/>
    </xf>
    <xf numFmtId="0" fontId="16" fillId="5" borderId="26" xfId="0" applyFont="1" applyFill="1" applyBorder="1" applyAlignment="1">
      <alignment wrapText="1"/>
    </xf>
    <xf numFmtId="0" fontId="14" fillId="4" borderId="25" xfId="3" applyFont="1" applyFill="1" applyBorder="1" applyAlignment="1" applyProtection="1">
      <alignment horizontal="center"/>
    </xf>
    <xf numFmtId="9" fontId="14" fillId="4" borderId="25" xfId="1" applyNumberFormat="1" applyFont="1" applyFill="1" applyBorder="1" applyAlignment="1" applyProtection="1">
      <alignment horizontal="center"/>
    </xf>
    <xf numFmtId="0" fontId="1" fillId="0" borderId="28" xfId="0" applyFont="1" applyFill="1" applyBorder="1" applyAlignment="1">
      <alignment wrapText="1"/>
    </xf>
    <xf numFmtId="0" fontId="1" fillId="5" borderId="15" xfId="0" applyFont="1" applyFill="1" applyBorder="1" applyAlignment="1">
      <alignment wrapText="1"/>
    </xf>
    <xf numFmtId="0" fontId="1" fillId="0" borderId="15" xfId="0" applyFont="1" applyFill="1" applyBorder="1" applyAlignment="1">
      <alignment wrapText="1"/>
    </xf>
    <xf numFmtId="0" fontId="1" fillId="4" borderId="15" xfId="3" applyFont="1" applyFill="1" applyBorder="1" applyAlignment="1">
      <alignment horizontal="left"/>
    </xf>
    <xf numFmtId="0" fontId="14" fillId="0" borderId="15" xfId="3" applyFont="1" applyFill="1" applyBorder="1" applyAlignment="1" applyProtection="1">
      <alignment horizontal="center"/>
    </xf>
    <xf numFmtId="14" fontId="1" fillId="0" borderId="15" xfId="3" applyNumberFormat="1" applyFont="1" applyFill="1" applyBorder="1" applyAlignment="1">
      <alignment horizontal="center"/>
    </xf>
    <xf numFmtId="14" fontId="7" fillId="4" borderId="15" xfId="3" applyNumberFormat="1" applyFont="1" applyFill="1" applyBorder="1" applyAlignment="1">
      <alignment horizontal="center"/>
    </xf>
    <xf numFmtId="14" fontId="7" fillId="5" borderId="15" xfId="3" applyNumberFormat="1" applyFont="1" applyFill="1" applyBorder="1" applyAlignment="1">
      <alignment horizontal="center"/>
    </xf>
    <xf numFmtId="14" fontId="13" fillId="4" borderId="15" xfId="3" applyNumberFormat="1" applyFont="1" applyFill="1" applyBorder="1" applyAlignment="1">
      <alignment horizontal="center"/>
    </xf>
    <xf numFmtId="14" fontId="13" fillId="0" borderId="17" xfId="3" applyNumberFormat="1" applyFont="1" applyFill="1" applyBorder="1" applyAlignment="1">
      <alignment horizontal="center"/>
    </xf>
    <xf numFmtId="14" fontId="13" fillId="4" borderId="25" xfId="3" applyNumberFormat="1" applyFont="1" applyFill="1" applyBorder="1" applyAlignment="1">
      <alignment horizontal="center"/>
    </xf>
    <xf numFmtId="9" fontId="14" fillId="5" borderId="17" xfId="1" applyNumberFormat="1" applyFont="1" applyFill="1" applyBorder="1" applyAlignment="1" applyProtection="1">
      <alignment horizontal="center"/>
    </xf>
    <xf numFmtId="0" fontId="1" fillId="4" borderId="15" xfId="3" applyFont="1" applyFill="1" applyBorder="1" applyAlignment="1">
      <alignment horizontal="left" wrapText="1"/>
    </xf>
    <xf numFmtId="0" fontId="13" fillId="4" borderId="32" xfId="3" applyFont="1" applyFill="1" applyBorder="1" applyAlignment="1">
      <alignment horizontal="center"/>
    </xf>
    <xf numFmtId="0" fontId="13" fillId="0" borderId="33" xfId="3" applyFont="1" applyFill="1" applyBorder="1" applyAlignment="1">
      <alignment horizontal="center"/>
    </xf>
    <xf numFmtId="0" fontId="13" fillId="4" borderId="34" xfId="3" applyFont="1" applyFill="1" applyBorder="1" applyAlignment="1">
      <alignment horizontal="center"/>
    </xf>
    <xf numFmtId="0" fontId="1" fillId="0" borderId="34" xfId="3" applyFont="1" applyFill="1" applyBorder="1" applyAlignment="1">
      <alignment horizontal="center"/>
    </xf>
    <xf numFmtId="0" fontId="1" fillId="5" borderId="34" xfId="3" applyFont="1" applyFill="1" applyBorder="1" applyAlignment="1">
      <alignment horizontal="center"/>
    </xf>
    <xf numFmtId="0" fontId="1" fillId="4" borderId="34" xfId="3" applyFont="1" applyFill="1" applyBorder="1" applyAlignment="1">
      <alignment horizontal="center"/>
    </xf>
    <xf numFmtId="0" fontId="13" fillId="4" borderId="27" xfId="3" applyFont="1" applyFill="1" applyBorder="1" applyAlignment="1">
      <alignment horizontal="center"/>
    </xf>
    <xf numFmtId="0" fontId="13" fillId="0" borderId="38" xfId="3" applyFont="1" applyFill="1" applyBorder="1" applyAlignment="1">
      <alignment horizontal="center"/>
    </xf>
    <xf numFmtId="0" fontId="13" fillId="4" borderId="13" xfId="3" applyFont="1" applyFill="1" applyBorder="1" applyAlignment="1">
      <alignment horizontal="center"/>
    </xf>
    <xf numFmtId="0" fontId="7" fillId="0" borderId="14" xfId="3" applyFont="1" applyFill="1" applyBorder="1" applyAlignment="1">
      <alignment horizontal="center"/>
    </xf>
    <xf numFmtId="0" fontId="7" fillId="5" borderId="14" xfId="3" applyFont="1" applyFill="1" applyBorder="1" applyAlignment="1">
      <alignment horizontal="center"/>
    </xf>
    <xf numFmtId="0" fontId="7" fillId="4" borderId="14" xfId="3" applyFont="1" applyFill="1" applyBorder="1" applyAlignment="1">
      <alignment horizontal="center"/>
    </xf>
    <xf numFmtId="0" fontId="7" fillId="4" borderId="13" xfId="3" applyFont="1" applyFill="1" applyBorder="1" applyAlignment="1">
      <alignment horizontal="center"/>
    </xf>
    <xf numFmtId="0" fontId="13" fillId="4" borderId="35" xfId="3" applyFont="1" applyFill="1" applyBorder="1" applyAlignment="1" applyProtection="1">
      <alignment horizontal="center"/>
    </xf>
    <xf numFmtId="1" fontId="13" fillId="0" borderId="36" xfId="3" applyNumberFormat="1" applyFont="1" applyFill="1" applyBorder="1" applyAlignment="1" applyProtection="1">
      <alignment horizontal="center"/>
    </xf>
    <xf numFmtId="0" fontId="13" fillId="4" borderId="37" xfId="3" applyFont="1" applyFill="1" applyBorder="1" applyAlignment="1" applyProtection="1">
      <alignment horizontal="center"/>
    </xf>
    <xf numFmtId="1" fontId="3" fillId="0" borderId="36" xfId="3" applyNumberFormat="1" applyFont="1" applyFill="1" applyBorder="1" applyAlignment="1" applyProtection="1">
      <alignment horizontal="center"/>
    </xf>
    <xf numFmtId="0" fontId="3" fillId="4" borderId="37" xfId="3" applyFont="1" applyFill="1" applyBorder="1" applyAlignment="1" applyProtection="1">
      <alignment horizontal="center"/>
    </xf>
    <xf numFmtId="0" fontId="1" fillId="6" borderId="14" xfId="3" applyFont="1" applyFill="1" applyBorder="1" applyAlignment="1">
      <alignment horizontal="center"/>
    </xf>
    <xf numFmtId="0" fontId="7" fillId="6" borderId="15" xfId="3" applyFont="1" applyFill="1" applyBorder="1" applyAlignment="1">
      <alignment horizontal="center"/>
    </xf>
    <xf numFmtId="0" fontId="1" fillId="6" borderId="15" xfId="0" applyFont="1" applyFill="1" applyBorder="1" applyAlignment="1">
      <alignment wrapText="1"/>
    </xf>
    <xf numFmtId="0" fontId="1" fillId="6" borderId="34" xfId="3" applyFont="1" applyFill="1" applyBorder="1" applyAlignment="1">
      <alignment horizontal="center"/>
    </xf>
    <xf numFmtId="0" fontId="7" fillId="6" borderId="14" xfId="3" applyFont="1" applyFill="1" applyBorder="1" applyAlignment="1">
      <alignment horizontal="center"/>
    </xf>
    <xf numFmtId="0" fontId="7" fillId="6" borderId="13" xfId="3" applyFont="1" applyFill="1" applyBorder="1" applyAlignment="1">
      <alignment horizontal="center"/>
    </xf>
    <xf numFmtId="0" fontId="8" fillId="6" borderId="15" xfId="3" applyFont="1" applyFill="1" applyBorder="1" applyAlignment="1" applyProtection="1">
      <alignment horizontal="center"/>
    </xf>
    <xf numFmtId="0" fontId="1" fillId="6" borderId="15" xfId="3" applyFont="1" applyFill="1" applyBorder="1" applyAlignment="1">
      <alignment horizontal="left" wrapText="1"/>
    </xf>
    <xf numFmtId="1" fontId="3" fillId="6" borderId="36" xfId="3" applyNumberFormat="1" applyFont="1" applyFill="1" applyBorder="1" applyAlignment="1" applyProtection="1">
      <alignment horizontal="center"/>
    </xf>
    <xf numFmtId="14" fontId="1" fillId="0" borderId="15" xfId="3" applyNumberFormat="1" applyFont="1" applyFill="1" applyBorder="1" applyAlignment="1">
      <alignment horizontal="center" wrapText="1"/>
    </xf>
    <xf numFmtId="14" fontId="1" fillId="6" borderId="15" xfId="3" applyNumberFormat="1" applyFont="1" applyFill="1" applyBorder="1" applyAlignment="1">
      <alignment horizontal="center" wrapText="1"/>
    </xf>
    <xf numFmtId="9" fontId="5" fillId="0" borderId="17" xfId="1" applyNumberFormat="1" applyFont="1" applyFill="1" applyBorder="1" applyAlignment="1" applyProtection="1">
      <alignment horizontal="center"/>
    </xf>
    <xf numFmtId="9" fontId="5" fillId="5" borderId="17" xfId="1" applyNumberFormat="1" applyFont="1" applyFill="1" applyBorder="1" applyAlignment="1" applyProtection="1">
      <alignment horizontal="center"/>
    </xf>
    <xf numFmtId="9" fontId="5" fillId="6" borderId="17" xfId="1" applyNumberFormat="1" applyFont="1" applyFill="1" applyBorder="1" applyAlignment="1" applyProtection="1">
      <alignment horizontal="center"/>
    </xf>
    <xf numFmtId="0" fontId="3" fillId="2" borderId="11" xfId="3" applyFont="1" applyFill="1" applyBorder="1" applyAlignment="1" applyProtection="1">
      <alignment horizontal="center" vertical="center"/>
      <protection locked="0"/>
    </xf>
    <xf numFmtId="14" fontId="7" fillId="0" borderId="15" xfId="3" applyNumberFormat="1" applyFont="1" applyFill="1" applyBorder="1" applyAlignment="1">
      <alignment horizontal="center"/>
    </xf>
    <xf numFmtId="0" fontId="3" fillId="0" borderId="37" xfId="3" applyFont="1" applyFill="1" applyBorder="1" applyAlignment="1" applyProtection="1">
      <alignment horizontal="center"/>
    </xf>
    <xf numFmtId="0" fontId="1" fillId="5" borderId="15" xfId="3" applyFont="1" applyFill="1" applyBorder="1" applyAlignment="1">
      <alignment horizontal="left" wrapText="1"/>
    </xf>
    <xf numFmtId="1" fontId="3" fillId="5" borderId="36" xfId="3" applyNumberFormat="1" applyFont="1" applyFill="1" applyBorder="1" applyAlignment="1" applyProtection="1">
      <alignment horizontal="center"/>
    </xf>
    <xf numFmtId="14" fontId="1" fillId="5" borderId="15" xfId="3" applyNumberFormat="1" applyFont="1" applyFill="1" applyBorder="1" applyAlignment="1">
      <alignment horizontal="center" wrapText="1"/>
    </xf>
    <xf numFmtId="0" fontId="17" fillId="0" borderId="0" xfId="2" applyFont="1"/>
    <xf numFmtId="0" fontId="16" fillId="5" borderId="38" xfId="3" applyFont="1" applyFill="1" applyBorder="1" applyAlignment="1">
      <alignment horizontal="center"/>
    </xf>
    <xf numFmtId="0" fontId="18" fillId="4" borderId="34" xfId="3" applyFont="1" applyFill="1" applyBorder="1" applyAlignment="1">
      <alignment horizontal="center"/>
    </xf>
    <xf numFmtId="0" fontId="3" fillId="2" borderId="11" xfId="3" applyFont="1" applyFill="1" applyBorder="1" applyAlignment="1" applyProtection="1">
      <alignment horizontal="center" vertical="center"/>
      <protection locked="0"/>
    </xf>
    <xf numFmtId="0" fontId="1" fillId="7" borderId="14" xfId="3" applyFont="1" applyFill="1" applyBorder="1" applyAlignment="1">
      <alignment horizontal="center"/>
    </xf>
    <xf numFmtId="0" fontId="7" fillId="7" borderId="15" xfId="3" applyFont="1" applyFill="1" applyBorder="1" applyAlignment="1">
      <alignment horizontal="center"/>
    </xf>
    <xf numFmtId="0" fontId="1" fillId="7" borderId="15" xfId="0" applyFont="1" applyFill="1" applyBorder="1" applyAlignment="1">
      <alignment wrapText="1"/>
    </xf>
    <xf numFmtId="0" fontId="1" fillId="7" borderId="15" xfId="3" applyFont="1" applyFill="1" applyBorder="1" applyAlignment="1">
      <alignment horizontal="left"/>
    </xf>
    <xf numFmtId="14" fontId="7" fillId="7" borderId="15" xfId="3" applyNumberFormat="1" applyFont="1" applyFill="1" applyBorder="1" applyAlignment="1">
      <alignment horizontal="center"/>
    </xf>
    <xf numFmtId="0" fontId="1" fillId="7" borderId="34" xfId="3" applyFont="1" applyFill="1" applyBorder="1" applyAlignment="1">
      <alignment horizontal="center"/>
    </xf>
    <xf numFmtId="0" fontId="7" fillId="7" borderId="14" xfId="3" applyFont="1" applyFill="1" applyBorder="1" applyAlignment="1">
      <alignment horizontal="center"/>
    </xf>
    <xf numFmtId="0" fontId="7" fillId="7" borderId="13" xfId="3" applyFont="1" applyFill="1" applyBorder="1" applyAlignment="1">
      <alignment horizontal="center"/>
    </xf>
    <xf numFmtId="0" fontId="3" fillId="7" borderId="37" xfId="3" applyFont="1" applyFill="1" applyBorder="1" applyAlignment="1" applyProtection="1">
      <alignment horizontal="center"/>
    </xf>
    <xf numFmtId="0" fontId="8" fillId="7" borderId="15" xfId="3" applyFont="1" applyFill="1" applyBorder="1" applyAlignment="1" applyProtection="1">
      <alignment horizontal="center"/>
    </xf>
    <xf numFmtId="9" fontId="5" fillId="7" borderId="17" xfId="1" applyNumberFormat="1" applyFont="1" applyFill="1" applyBorder="1" applyAlignment="1" applyProtection="1">
      <alignment horizontal="center"/>
    </xf>
    <xf numFmtId="0" fontId="1" fillId="7" borderId="19" xfId="3" applyFont="1" applyFill="1" applyBorder="1" applyAlignment="1">
      <alignment horizontal="center"/>
    </xf>
    <xf numFmtId="0" fontId="7" fillId="7" borderId="18" xfId="3" applyFont="1" applyFill="1" applyBorder="1" applyAlignment="1">
      <alignment horizontal="center"/>
    </xf>
    <xf numFmtId="0" fontId="1" fillId="7" borderId="18" xfId="0" applyFont="1" applyFill="1" applyBorder="1" applyAlignment="1">
      <alignment wrapText="1"/>
    </xf>
    <xf numFmtId="0" fontId="1" fillId="7" borderId="18" xfId="3" applyFont="1" applyFill="1" applyBorder="1" applyAlignment="1">
      <alignment horizontal="left" wrapText="1"/>
    </xf>
    <xf numFmtId="14" fontId="1" fillId="7" borderId="18" xfId="3" applyNumberFormat="1" applyFont="1" applyFill="1" applyBorder="1" applyAlignment="1">
      <alignment horizontal="center" wrapText="1"/>
    </xf>
    <xf numFmtId="0" fontId="1" fillId="7" borderId="39" xfId="3" applyFont="1" applyFill="1" applyBorder="1" applyAlignment="1">
      <alignment horizontal="center"/>
    </xf>
    <xf numFmtId="0" fontId="7" fillId="7" borderId="19" xfId="3" applyFont="1" applyFill="1" applyBorder="1" applyAlignment="1">
      <alignment horizontal="center"/>
    </xf>
    <xf numFmtId="0" fontId="7" fillId="7" borderId="20" xfId="3" applyFont="1" applyFill="1" applyBorder="1" applyAlignment="1">
      <alignment horizontal="center"/>
    </xf>
    <xf numFmtId="1" fontId="3" fillId="7" borderId="42" xfId="3" applyNumberFormat="1" applyFont="1" applyFill="1" applyBorder="1" applyAlignment="1" applyProtection="1">
      <alignment horizontal="center"/>
    </xf>
    <xf numFmtId="0" fontId="8" fillId="7" borderId="18" xfId="3" applyFont="1" applyFill="1" applyBorder="1" applyAlignment="1" applyProtection="1">
      <alignment horizontal="center"/>
    </xf>
    <xf numFmtId="9" fontId="5" fillId="7" borderId="31" xfId="1" applyNumberFormat="1" applyFont="1" applyFill="1" applyBorder="1" applyAlignment="1" applyProtection="1">
      <alignment horizontal="center"/>
    </xf>
    <xf numFmtId="0" fontId="3" fillId="2" borderId="21" xfId="3" applyFont="1" applyFill="1" applyBorder="1" applyAlignment="1" applyProtection="1">
      <alignment horizontal="center" vertical="center" wrapText="1"/>
      <protection locked="0"/>
    </xf>
    <xf numFmtId="0" fontId="3" fillId="2" borderId="11" xfId="3" applyFont="1" applyFill="1" applyBorder="1" applyAlignment="1" applyProtection="1">
      <alignment horizontal="center" vertical="center" wrapText="1"/>
      <protection locked="0"/>
    </xf>
    <xf numFmtId="0" fontId="3" fillId="2" borderId="30" xfId="3" applyFont="1" applyFill="1" applyBorder="1" applyAlignment="1" applyProtection="1">
      <alignment horizontal="center" vertical="center" wrapText="1"/>
      <protection locked="0"/>
    </xf>
    <xf numFmtId="0" fontId="10" fillId="2" borderId="21" xfId="3" applyFont="1" applyFill="1" applyBorder="1" applyAlignment="1" applyProtection="1">
      <alignment horizontal="center" vertical="center"/>
      <protection locked="0"/>
    </xf>
    <xf numFmtId="0" fontId="10" fillId="2" borderId="30" xfId="3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wrapText="1"/>
    </xf>
    <xf numFmtId="0" fontId="3" fillId="2" borderId="21" xfId="3" applyFont="1" applyFill="1" applyBorder="1" applyAlignment="1" applyProtection="1">
      <alignment horizontal="center" vertical="center"/>
      <protection locked="0"/>
    </xf>
    <xf numFmtId="0" fontId="3" fillId="2" borderId="11" xfId="3" applyFont="1" applyFill="1" applyBorder="1" applyAlignment="1" applyProtection="1">
      <alignment horizontal="center" vertical="center"/>
      <protection locked="0"/>
    </xf>
    <xf numFmtId="0" fontId="3" fillId="2" borderId="12" xfId="3" applyFont="1" applyFill="1" applyBorder="1" applyAlignment="1" applyProtection="1">
      <alignment horizontal="center" vertical="center"/>
      <protection locked="0"/>
    </xf>
    <xf numFmtId="0" fontId="7" fillId="2" borderId="12" xfId="3" applyFont="1" applyFill="1" applyBorder="1" applyAlignment="1" applyProtection="1">
      <alignment horizontal="center" vertical="center"/>
      <protection locked="0"/>
    </xf>
    <xf numFmtId="0" fontId="10" fillId="2" borderId="1" xfId="3" applyFont="1" applyFill="1" applyBorder="1" applyAlignment="1" applyProtection="1">
      <alignment horizontal="center" vertical="center" wrapText="1"/>
      <protection locked="0"/>
    </xf>
    <xf numFmtId="0" fontId="10" fillId="2" borderId="4" xfId="3" applyFont="1" applyFill="1" applyBorder="1" applyAlignment="1" applyProtection="1">
      <alignment horizontal="center" vertical="center" wrapText="1"/>
      <protection locked="0"/>
    </xf>
    <xf numFmtId="0" fontId="10" fillId="2" borderId="40" xfId="3" applyFont="1" applyFill="1" applyBorder="1" applyAlignment="1" applyProtection="1">
      <alignment horizontal="center" vertical="center" wrapText="1"/>
      <protection locked="0"/>
    </xf>
    <xf numFmtId="0" fontId="10" fillId="2" borderId="10" xfId="3" applyFont="1" applyFill="1" applyBorder="1" applyAlignment="1" applyProtection="1">
      <alignment horizontal="center" vertical="center" wrapText="1"/>
      <protection locked="0"/>
    </xf>
    <xf numFmtId="0" fontId="3" fillId="2" borderId="1" xfId="3" applyFont="1" applyFill="1" applyBorder="1" applyAlignment="1" applyProtection="1">
      <alignment horizontal="center" vertical="center"/>
      <protection locked="0"/>
    </xf>
    <xf numFmtId="0" fontId="3" fillId="2" borderId="4" xfId="3" applyFont="1" applyFill="1" applyBorder="1" applyAlignment="1" applyProtection="1">
      <alignment horizontal="center" vertical="center"/>
      <protection locked="0"/>
    </xf>
    <xf numFmtId="0" fontId="3" fillId="2" borderId="40" xfId="3" applyFont="1" applyFill="1" applyBorder="1" applyAlignment="1" applyProtection="1">
      <alignment horizontal="center" vertical="center"/>
      <protection locked="0"/>
    </xf>
    <xf numFmtId="0" fontId="3" fillId="2" borderId="10" xfId="3" applyFont="1" applyFill="1" applyBorder="1" applyAlignment="1" applyProtection="1">
      <alignment horizontal="center" vertical="center"/>
      <protection locked="0"/>
    </xf>
    <xf numFmtId="0" fontId="3" fillId="2" borderId="29" xfId="3" applyFont="1" applyFill="1" applyBorder="1" applyAlignment="1" applyProtection="1">
      <alignment horizontal="center" vertical="center"/>
      <protection locked="0"/>
    </xf>
    <xf numFmtId="0" fontId="3" fillId="2" borderId="41" xfId="3" applyFont="1" applyFill="1" applyBorder="1" applyAlignment="1" applyProtection="1">
      <alignment horizontal="center" vertical="center"/>
      <protection locked="0"/>
    </xf>
    <xf numFmtId="0" fontId="3" fillId="2" borderId="29" xfId="3" applyFont="1" applyFill="1" applyBorder="1" applyAlignment="1" applyProtection="1">
      <alignment horizontal="center" vertical="center" wrapText="1"/>
      <protection locked="0"/>
    </xf>
    <xf numFmtId="0" fontId="3" fillId="2" borderId="41" xfId="3" applyFont="1" applyFill="1" applyBorder="1" applyAlignment="1" applyProtection="1">
      <alignment horizontal="center" vertical="center" wrapText="1"/>
      <protection locked="0"/>
    </xf>
    <xf numFmtId="0" fontId="11" fillId="2" borderId="29" xfId="3" applyFont="1" applyFill="1" applyBorder="1" applyAlignment="1" applyProtection="1">
      <alignment horizontal="center" vertical="center"/>
      <protection locked="0"/>
    </xf>
    <xf numFmtId="0" fontId="11" fillId="2" borderId="41" xfId="3" applyFont="1" applyFill="1" applyBorder="1" applyAlignment="1" applyProtection="1">
      <alignment horizontal="center" vertical="center"/>
      <protection locked="0"/>
    </xf>
  </cellXfs>
  <cellStyles count="4">
    <cellStyle name="Prozent" xfId="1" builtinId="5"/>
    <cellStyle name="Standard" xfId="0" builtinId="0"/>
    <cellStyle name="Standard_Ergebnisse-2005-WWW" xfId="2"/>
    <cellStyle name="Standard_Siegerklasse" xfId="3"/>
  </cellStyles>
  <dxfs count="0"/>
  <tableStyles count="0" defaultTableStyle="TableStyleMedium2" defaultPivotStyle="PivotStyleLight16"/>
  <colors>
    <mruColors>
      <color rgb="FFFFCC99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tabSelected="1" view="pageBreakPreview" zoomScale="90" zoomScaleNormal="86" workbookViewId="0">
      <selection activeCell="N33" sqref="N33"/>
    </sheetView>
  </sheetViews>
  <sheetFormatPr baseColWidth="10" defaultColWidth="14.85546875" defaultRowHeight="19.5" customHeight="1" x14ac:dyDescent="0.2"/>
  <cols>
    <col min="1" max="1" width="3.7109375" style="9" customWidth="1"/>
    <col min="2" max="2" width="3.5703125" style="9" customWidth="1"/>
    <col min="3" max="3" width="14.140625" style="9" bestFit="1" customWidth="1"/>
    <col min="4" max="4" width="10.28515625" style="9" bestFit="1" customWidth="1"/>
    <col min="5" max="5" width="43.140625" style="9" bestFit="1" customWidth="1"/>
    <col min="6" max="6" width="11.28515625" style="46" bestFit="1" customWidth="1"/>
    <col min="7" max="7" width="8.28515625" style="46" bestFit="1" customWidth="1"/>
    <col min="8" max="19" width="5.140625" style="9" customWidth="1"/>
    <col min="20" max="20" width="7.5703125" style="9" customWidth="1"/>
    <col min="21" max="21" width="5.42578125" style="9" bestFit="1" customWidth="1"/>
    <col min="22" max="22" width="7" style="9" customWidth="1"/>
    <col min="23" max="23" width="11.42578125" style="9" customWidth="1"/>
    <col min="24" max="24" width="6.140625" style="9" customWidth="1"/>
    <col min="25" max="16384" width="14.85546875" style="9"/>
  </cols>
  <sheetData>
    <row r="1" spans="1:37" ht="21" customHeight="1" x14ac:dyDescent="0.2">
      <c r="A1" s="1" t="s">
        <v>46</v>
      </c>
      <c r="B1" s="2"/>
      <c r="C1" s="3"/>
      <c r="D1" s="3"/>
      <c r="E1" s="3"/>
      <c r="F1" s="35"/>
      <c r="G1" s="35"/>
      <c r="H1" s="4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6"/>
      <c r="V1" s="6"/>
      <c r="W1" s="6"/>
      <c r="X1" s="7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21" customHeight="1" x14ac:dyDescent="0.2">
      <c r="A2" s="10" t="s">
        <v>45</v>
      </c>
      <c r="B2" s="11"/>
      <c r="C2" s="12"/>
      <c r="D2" s="12"/>
      <c r="E2" s="40"/>
      <c r="F2" s="45"/>
      <c r="G2" s="45"/>
      <c r="H2" s="146" t="s">
        <v>215</v>
      </c>
      <c r="I2" s="146"/>
      <c r="J2" s="146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3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21" customHeight="1" thickBot="1" x14ac:dyDescent="0.25">
      <c r="A3" s="14" t="s">
        <v>14</v>
      </c>
      <c r="B3" s="11"/>
      <c r="C3" s="12"/>
      <c r="D3" s="12"/>
      <c r="E3" s="15"/>
      <c r="F3" s="36"/>
      <c r="G3" s="36"/>
      <c r="H3" s="16"/>
      <c r="I3" s="16"/>
      <c r="J3" s="16"/>
      <c r="K3" s="16"/>
      <c r="L3" s="16"/>
      <c r="M3" s="16"/>
      <c r="N3" s="16"/>
      <c r="O3" s="16"/>
      <c r="P3" s="17"/>
      <c r="Q3" s="17"/>
      <c r="R3" s="17"/>
      <c r="S3" s="17"/>
      <c r="T3" s="18"/>
      <c r="U3" s="19"/>
      <c r="V3" s="19"/>
      <c r="W3" s="19"/>
      <c r="X3" s="20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</row>
    <row r="4" spans="1:37" ht="19.5" customHeight="1" thickBot="1" x14ac:dyDescent="0.25">
      <c r="A4" s="148" t="s">
        <v>1</v>
      </c>
      <c r="B4" s="149"/>
      <c r="C4" s="149"/>
      <c r="D4" s="149"/>
      <c r="E4" s="149"/>
      <c r="F4" s="109"/>
      <c r="G4" s="109"/>
      <c r="H4" s="150" t="s">
        <v>2</v>
      </c>
      <c r="I4" s="150"/>
      <c r="J4" s="150"/>
      <c r="K4" s="150"/>
      <c r="L4" s="150"/>
      <c r="M4" s="150"/>
      <c r="N4" s="150"/>
      <c r="O4" s="150"/>
      <c r="P4" s="151"/>
      <c r="Q4" s="151"/>
      <c r="R4" s="151"/>
      <c r="S4" s="151"/>
      <c r="T4" s="151"/>
      <c r="U4" s="151"/>
      <c r="V4" s="151"/>
      <c r="W4" s="151"/>
      <c r="X4" s="151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5" spans="1:37" ht="29.25" customHeight="1" thickBot="1" x14ac:dyDescent="0.25">
      <c r="A5" s="152" t="s">
        <v>3</v>
      </c>
      <c r="B5" s="153"/>
      <c r="C5" s="156" t="s">
        <v>4</v>
      </c>
      <c r="D5" s="157"/>
      <c r="E5" s="160" t="s">
        <v>5</v>
      </c>
      <c r="F5" s="160" t="s">
        <v>15</v>
      </c>
      <c r="G5" s="160" t="s">
        <v>11</v>
      </c>
      <c r="H5" s="141" t="s">
        <v>214</v>
      </c>
      <c r="I5" s="142"/>
      <c r="J5" s="142"/>
      <c r="K5" s="143"/>
      <c r="L5" s="141" t="s">
        <v>47</v>
      </c>
      <c r="M5" s="142"/>
      <c r="N5" s="142"/>
      <c r="O5" s="143"/>
      <c r="P5" s="141" t="s">
        <v>48</v>
      </c>
      <c r="Q5" s="142"/>
      <c r="R5" s="142"/>
      <c r="S5" s="143"/>
      <c r="T5" s="164" t="s">
        <v>6</v>
      </c>
      <c r="U5" s="160" t="s">
        <v>7</v>
      </c>
      <c r="V5" s="162" t="s">
        <v>8</v>
      </c>
      <c r="W5" s="160" t="s">
        <v>9</v>
      </c>
      <c r="X5" s="160" t="s">
        <v>10</v>
      </c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</row>
    <row r="6" spans="1:37" ht="19.5" customHeight="1" thickBot="1" x14ac:dyDescent="0.25">
      <c r="A6" s="154"/>
      <c r="B6" s="155"/>
      <c r="C6" s="158"/>
      <c r="D6" s="159"/>
      <c r="E6" s="161"/>
      <c r="F6" s="161"/>
      <c r="G6" s="161"/>
      <c r="H6" s="144" t="s">
        <v>21</v>
      </c>
      <c r="I6" s="145"/>
      <c r="J6" s="144" t="s">
        <v>22</v>
      </c>
      <c r="K6" s="145"/>
      <c r="L6" s="144" t="s">
        <v>23</v>
      </c>
      <c r="M6" s="145"/>
      <c r="N6" s="144" t="s">
        <v>24</v>
      </c>
      <c r="O6" s="145"/>
      <c r="P6" s="144" t="s">
        <v>25</v>
      </c>
      <c r="Q6" s="145"/>
      <c r="R6" s="144" t="s">
        <v>26</v>
      </c>
      <c r="S6" s="145"/>
      <c r="T6" s="165"/>
      <c r="U6" s="161"/>
      <c r="V6" s="163"/>
      <c r="W6" s="161"/>
      <c r="X6" s="161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</row>
    <row r="7" spans="1:37" s="24" customFormat="1" ht="19.5" customHeight="1" x14ac:dyDescent="0.25">
      <c r="A7" s="58" t="s">
        <v>13</v>
      </c>
      <c r="B7" s="59">
        <v>5</v>
      </c>
      <c r="C7" s="61" t="s">
        <v>49</v>
      </c>
      <c r="D7" s="61" t="s">
        <v>19</v>
      </c>
      <c r="E7" s="60" t="s">
        <v>50</v>
      </c>
      <c r="F7" s="74">
        <v>43273</v>
      </c>
      <c r="G7" s="77" t="s">
        <v>216</v>
      </c>
      <c r="H7" s="58">
        <v>10</v>
      </c>
      <c r="I7" s="83">
        <v>10</v>
      </c>
      <c r="J7" s="58">
        <v>10</v>
      </c>
      <c r="K7" s="83">
        <v>10</v>
      </c>
      <c r="L7" s="58">
        <v>10</v>
      </c>
      <c r="M7" s="83">
        <v>10</v>
      </c>
      <c r="N7" s="58">
        <v>10</v>
      </c>
      <c r="O7" s="83">
        <v>10</v>
      </c>
      <c r="P7" s="58">
        <v>7</v>
      </c>
      <c r="Q7" s="83">
        <v>7</v>
      </c>
      <c r="R7" s="58">
        <v>10</v>
      </c>
      <c r="S7" s="83">
        <v>10</v>
      </c>
      <c r="T7" s="90">
        <f t="shared" ref="T7:T14" si="0">SUM(H7:S7)</f>
        <v>114</v>
      </c>
      <c r="U7" s="62">
        <f t="shared" ref="U7:U14" si="1">COUNTIF(H7:S7,0)</f>
        <v>0</v>
      </c>
      <c r="V7" s="63">
        <f>ROUND(IF(ISNUMBER(H7),T7/120,""),2)</f>
        <v>0.95</v>
      </c>
      <c r="W7" s="62" t="str">
        <f>IF(ISNUMBER(H7),IF(U7&gt;0,"n.B",IF(V7&lt;51%,"n.B.",IF(V7&lt;65%,"bestanden",IF(V7&lt;81%,"gut",IF(V7&lt;91%,"sehr gut","vorzüglich"))))),"")</f>
        <v>vorzüglich</v>
      </c>
      <c r="X7" s="116">
        <f>IF(ISNUMBER(H7),RANK(T7,$T$7:$T$27))</f>
        <v>1</v>
      </c>
    </row>
    <row r="8" spans="1:37" s="24" customFormat="1" ht="19.5" customHeight="1" x14ac:dyDescent="0.25">
      <c r="A8" s="37" t="s">
        <v>13</v>
      </c>
      <c r="B8" s="38">
        <v>18</v>
      </c>
      <c r="C8" s="55" t="s">
        <v>32</v>
      </c>
      <c r="D8" s="55" t="s">
        <v>39</v>
      </c>
      <c r="E8" s="42" t="s">
        <v>44</v>
      </c>
      <c r="F8" s="73">
        <v>43353</v>
      </c>
      <c r="G8" s="78" t="s">
        <v>217</v>
      </c>
      <c r="H8" s="37">
        <v>10</v>
      </c>
      <c r="I8" s="84">
        <v>8</v>
      </c>
      <c r="J8" s="37">
        <v>9</v>
      </c>
      <c r="K8" s="84">
        <v>9</v>
      </c>
      <c r="L8" s="37">
        <v>10</v>
      </c>
      <c r="M8" s="84">
        <v>10</v>
      </c>
      <c r="N8" s="37">
        <v>8</v>
      </c>
      <c r="O8" s="84">
        <v>10</v>
      </c>
      <c r="P8" s="37">
        <v>10</v>
      </c>
      <c r="Q8" s="84">
        <v>8</v>
      </c>
      <c r="R8" s="37">
        <v>10</v>
      </c>
      <c r="S8" s="84">
        <v>10</v>
      </c>
      <c r="T8" s="91">
        <f>SUM(H8:S8)</f>
        <v>112</v>
      </c>
      <c r="U8" s="39">
        <f>COUNTIF(H8:S8,0)</f>
        <v>0</v>
      </c>
      <c r="V8" s="34">
        <f>ROUND(IF(ISNUMBER(H8),T8/120,""),2)</f>
        <v>0.93</v>
      </c>
      <c r="W8" s="68" t="str">
        <f t="shared" ref="W8:W14" si="2">IF(ISNUMBER(H8),IF(U8&gt;0,"n.B",IF(V8&lt;51%,"n.B.",IF(V8&lt;65%,"bestanden",IF(V8&lt;81%,"gut",IF(V8&lt;91%,"sehr gut","vorzüglich"))))),"")</f>
        <v>vorzüglich</v>
      </c>
      <c r="X8" s="54">
        <f>IF(ISNUMBER(H8),RANK(T8,$T$7:$T$27))</f>
        <v>2</v>
      </c>
    </row>
    <row r="9" spans="1:37" s="24" customFormat="1" ht="19.5" customHeight="1" x14ac:dyDescent="0.25">
      <c r="A9" s="25" t="s">
        <v>13</v>
      </c>
      <c r="B9" s="26">
        <v>10</v>
      </c>
      <c r="C9" s="56" t="s">
        <v>51</v>
      </c>
      <c r="D9" s="56" t="s">
        <v>52</v>
      </c>
      <c r="E9" s="41" t="s">
        <v>53</v>
      </c>
      <c r="F9" s="72">
        <v>43534</v>
      </c>
      <c r="G9" s="79" t="s">
        <v>216</v>
      </c>
      <c r="H9" s="25">
        <v>10</v>
      </c>
      <c r="I9" s="85">
        <v>8</v>
      </c>
      <c r="J9" s="25">
        <v>9</v>
      </c>
      <c r="K9" s="85">
        <v>9</v>
      </c>
      <c r="L9" s="25">
        <v>10</v>
      </c>
      <c r="M9" s="85">
        <v>10</v>
      </c>
      <c r="N9" s="25">
        <v>9</v>
      </c>
      <c r="O9" s="85">
        <v>10</v>
      </c>
      <c r="P9" s="25">
        <v>9</v>
      </c>
      <c r="Q9" s="85">
        <v>8</v>
      </c>
      <c r="R9" s="25">
        <v>10</v>
      </c>
      <c r="S9" s="85">
        <v>10</v>
      </c>
      <c r="T9" s="92">
        <f t="shared" si="0"/>
        <v>112</v>
      </c>
      <c r="U9" s="27">
        <f t="shared" si="1"/>
        <v>0</v>
      </c>
      <c r="V9" s="75">
        <f>ROUND(IF(ISNUMBER(H9),T9/120,""),2)</f>
        <v>0.93</v>
      </c>
      <c r="W9" s="27" t="str">
        <f t="shared" si="2"/>
        <v>vorzüglich</v>
      </c>
      <c r="X9" s="57">
        <f>IF(ISNUMBER(H9),RANK(T9,$T$7:$T$27))+1</f>
        <v>3</v>
      </c>
    </row>
    <row r="10" spans="1:37" s="30" customFormat="1" ht="19.5" customHeight="1" x14ac:dyDescent="0.2">
      <c r="A10" s="47" t="s">
        <v>13</v>
      </c>
      <c r="B10" s="31">
        <v>3</v>
      </c>
      <c r="C10" s="64" t="s">
        <v>29</v>
      </c>
      <c r="D10" s="64" t="s">
        <v>35</v>
      </c>
      <c r="E10" s="49" t="s">
        <v>41</v>
      </c>
      <c r="F10" s="69">
        <v>43263</v>
      </c>
      <c r="G10" s="80" t="s">
        <v>216</v>
      </c>
      <c r="H10" s="86">
        <v>10</v>
      </c>
      <c r="I10" s="33">
        <v>9</v>
      </c>
      <c r="J10" s="86">
        <v>10</v>
      </c>
      <c r="K10" s="33">
        <v>9</v>
      </c>
      <c r="L10" s="86">
        <v>9</v>
      </c>
      <c r="M10" s="33">
        <v>10</v>
      </c>
      <c r="N10" s="86">
        <v>10</v>
      </c>
      <c r="O10" s="33">
        <v>6</v>
      </c>
      <c r="P10" s="86">
        <v>9</v>
      </c>
      <c r="Q10" s="33">
        <v>9</v>
      </c>
      <c r="R10" s="86">
        <v>10</v>
      </c>
      <c r="S10" s="33">
        <v>9</v>
      </c>
      <c r="T10" s="93">
        <f>SUM(H10:S10)</f>
        <v>110</v>
      </c>
      <c r="U10" s="32">
        <v>0</v>
      </c>
      <c r="V10" s="106">
        <f t="shared" ref="V10:V14" si="3">ROUND(IF(ISNUMBER(H10),T10/120,""),2)</f>
        <v>0.92</v>
      </c>
      <c r="W10" s="32" t="str">
        <f t="shared" si="2"/>
        <v>vorzüglich</v>
      </c>
      <c r="X10" s="33">
        <f>IF(ISNUMBER(H10),RANK(T10,$T$7:$T$27))</f>
        <v>4</v>
      </c>
    </row>
    <row r="11" spans="1:37" s="30" customFormat="1" ht="19.5" customHeight="1" x14ac:dyDescent="0.2">
      <c r="A11" s="52" t="s">
        <v>13</v>
      </c>
      <c r="B11" s="43">
        <v>8</v>
      </c>
      <c r="C11" s="65" t="s">
        <v>30</v>
      </c>
      <c r="D11" s="65" t="s">
        <v>37</v>
      </c>
      <c r="E11" s="51" t="s">
        <v>42</v>
      </c>
      <c r="F11" s="71">
        <v>43469</v>
      </c>
      <c r="G11" s="81" t="s">
        <v>12</v>
      </c>
      <c r="H11" s="87">
        <v>9</v>
      </c>
      <c r="I11" s="53">
        <v>7</v>
      </c>
      <c r="J11" s="87">
        <v>9</v>
      </c>
      <c r="K11" s="53">
        <v>9</v>
      </c>
      <c r="L11" s="87">
        <v>9</v>
      </c>
      <c r="M11" s="53">
        <v>10</v>
      </c>
      <c r="N11" s="87">
        <v>10</v>
      </c>
      <c r="O11" s="53">
        <v>9</v>
      </c>
      <c r="P11" s="87">
        <v>10</v>
      </c>
      <c r="Q11" s="53">
        <v>10</v>
      </c>
      <c r="R11" s="87">
        <v>10</v>
      </c>
      <c r="S11" s="53">
        <v>8</v>
      </c>
      <c r="T11" s="94">
        <f t="shared" si="0"/>
        <v>110</v>
      </c>
      <c r="U11" s="44">
        <v>0</v>
      </c>
      <c r="V11" s="107">
        <f t="shared" si="3"/>
        <v>0.92</v>
      </c>
      <c r="W11" s="29" t="str">
        <f t="shared" si="2"/>
        <v>vorzüglich</v>
      </c>
      <c r="X11" s="53">
        <f>IF(ISNUMBER(H11),RANK(T11,$T$7:$T$27))</f>
        <v>4</v>
      </c>
    </row>
    <row r="12" spans="1:37" s="30" customFormat="1" ht="19.5" customHeight="1" x14ac:dyDescent="0.2">
      <c r="A12" s="47" t="s">
        <v>13</v>
      </c>
      <c r="B12" s="31">
        <v>6</v>
      </c>
      <c r="C12" s="66" t="s">
        <v>0</v>
      </c>
      <c r="D12" s="66" t="s">
        <v>16</v>
      </c>
      <c r="E12" s="49" t="s">
        <v>17</v>
      </c>
      <c r="F12" s="69">
        <v>43178</v>
      </c>
      <c r="G12" s="80" t="s">
        <v>12</v>
      </c>
      <c r="H12" s="86">
        <v>10</v>
      </c>
      <c r="I12" s="33">
        <v>9</v>
      </c>
      <c r="J12" s="86">
        <v>8</v>
      </c>
      <c r="K12" s="33">
        <v>5</v>
      </c>
      <c r="L12" s="86">
        <v>10</v>
      </c>
      <c r="M12" s="33">
        <v>9</v>
      </c>
      <c r="N12" s="86">
        <v>10</v>
      </c>
      <c r="O12" s="33">
        <v>10</v>
      </c>
      <c r="P12" s="86">
        <v>10</v>
      </c>
      <c r="Q12" s="33">
        <v>9</v>
      </c>
      <c r="R12" s="86">
        <v>10</v>
      </c>
      <c r="S12" s="33">
        <v>9</v>
      </c>
      <c r="T12" s="93">
        <f t="shared" si="0"/>
        <v>109</v>
      </c>
      <c r="U12" s="32">
        <f t="shared" si="1"/>
        <v>0</v>
      </c>
      <c r="V12" s="106">
        <f t="shared" si="3"/>
        <v>0.91</v>
      </c>
      <c r="W12" s="32" t="str">
        <f t="shared" si="2"/>
        <v>vorzüglich</v>
      </c>
      <c r="X12" s="33">
        <f t="shared" ref="X12:X27" si="4">IF(ISNUMBER(H12),RANK(T12,$T$7:$T$27))</f>
        <v>6</v>
      </c>
    </row>
    <row r="13" spans="1:37" s="30" customFormat="1" ht="19.5" customHeight="1" x14ac:dyDescent="0.2">
      <c r="A13" s="48" t="s">
        <v>13</v>
      </c>
      <c r="B13" s="28">
        <v>14</v>
      </c>
      <c r="C13" s="65" t="s">
        <v>54</v>
      </c>
      <c r="D13" s="65" t="s">
        <v>55</v>
      </c>
      <c r="E13" s="67" t="s">
        <v>56</v>
      </c>
      <c r="F13" s="70">
        <v>43059</v>
      </c>
      <c r="G13" s="82" t="s">
        <v>218</v>
      </c>
      <c r="H13" s="88">
        <v>8</v>
      </c>
      <c r="I13" s="89">
        <v>10</v>
      </c>
      <c r="J13" s="88">
        <v>8</v>
      </c>
      <c r="K13" s="89">
        <v>10</v>
      </c>
      <c r="L13" s="88">
        <v>8</v>
      </c>
      <c r="M13" s="89">
        <v>10</v>
      </c>
      <c r="N13" s="88">
        <v>9</v>
      </c>
      <c r="O13" s="89">
        <v>10</v>
      </c>
      <c r="P13" s="88">
        <v>8</v>
      </c>
      <c r="Q13" s="89">
        <v>6</v>
      </c>
      <c r="R13" s="88">
        <v>10</v>
      </c>
      <c r="S13" s="89">
        <v>10</v>
      </c>
      <c r="T13" s="94">
        <f t="shared" si="0"/>
        <v>107</v>
      </c>
      <c r="U13" s="29">
        <f t="shared" si="1"/>
        <v>0</v>
      </c>
      <c r="V13" s="107">
        <f t="shared" si="3"/>
        <v>0.89</v>
      </c>
      <c r="W13" s="29" t="str">
        <f t="shared" si="2"/>
        <v>sehr gut</v>
      </c>
      <c r="X13" s="53">
        <f t="shared" si="4"/>
        <v>7</v>
      </c>
    </row>
    <row r="14" spans="1:37" s="30" customFormat="1" ht="19.5" customHeight="1" x14ac:dyDescent="0.2">
      <c r="A14" s="47" t="s">
        <v>13</v>
      </c>
      <c r="B14" s="31">
        <v>23</v>
      </c>
      <c r="C14" s="66" t="s">
        <v>57</v>
      </c>
      <c r="D14" s="66" t="s">
        <v>58</v>
      </c>
      <c r="E14" s="50" t="s">
        <v>59</v>
      </c>
      <c r="F14" s="104">
        <v>43150</v>
      </c>
      <c r="G14" s="80" t="s">
        <v>217</v>
      </c>
      <c r="H14" s="86">
        <v>10</v>
      </c>
      <c r="I14" s="33">
        <v>9</v>
      </c>
      <c r="J14" s="86">
        <v>10</v>
      </c>
      <c r="K14" s="33">
        <v>10</v>
      </c>
      <c r="L14" s="86">
        <v>10</v>
      </c>
      <c r="M14" s="33">
        <v>10</v>
      </c>
      <c r="N14" s="86">
        <v>10</v>
      </c>
      <c r="O14" s="33">
        <v>10</v>
      </c>
      <c r="P14" s="86">
        <v>6</v>
      </c>
      <c r="Q14" s="33">
        <v>7</v>
      </c>
      <c r="R14" s="86">
        <v>7</v>
      </c>
      <c r="S14" s="33">
        <v>8</v>
      </c>
      <c r="T14" s="93">
        <f t="shared" si="0"/>
        <v>107</v>
      </c>
      <c r="U14" s="32">
        <f t="shared" si="1"/>
        <v>0</v>
      </c>
      <c r="V14" s="106">
        <f t="shared" si="3"/>
        <v>0.89</v>
      </c>
      <c r="W14" s="32" t="str">
        <f t="shared" si="2"/>
        <v>sehr gut</v>
      </c>
      <c r="X14" s="33">
        <f t="shared" si="4"/>
        <v>7</v>
      </c>
    </row>
    <row r="15" spans="1:37" s="30" customFormat="1" ht="19.5" customHeight="1" x14ac:dyDescent="0.2">
      <c r="A15" s="52" t="s">
        <v>13</v>
      </c>
      <c r="B15" s="43">
        <v>2</v>
      </c>
      <c r="C15" s="65" t="s">
        <v>60</v>
      </c>
      <c r="D15" s="65" t="s">
        <v>40</v>
      </c>
      <c r="E15" s="112" t="s">
        <v>61</v>
      </c>
      <c r="F15" s="114">
        <v>43504</v>
      </c>
      <c r="G15" s="81" t="s">
        <v>219</v>
      </c>
      <c r="H15" s="87">
        <v>7</v>
      </c>
      <c r="I15" s="53">
        <v>8</v>
      </c>
      <c r="J15" s="87">
        <v>10</v>
      </c>
      <c r="K15" s="53">
        <v>10</v>
      </c>
      <c r="L15" s="87">
        <v>10</v>
      </c>
      <c r="M15" s="53">
        <v>10</v>
      </c>
      <c r="N15" s="87">
        <v>10</v>
      </c>
      <c r="O15" s="53">
        <v>10</v>
      </c>
      <c r="P15" s="87">
        <v>8</v>
      </c>
      <c r="Q15" s="53">
        <v>8</v>
      </c>
      <c r="R15" s="87">
        <v>5</v>
      </c>
      <c r="S15" s="53">
        <v>9</v>
      </c>
      <c r="T15" s="113">
        <f>SUM(H15:S15)</f>
        <v>105</v>
      </c>
      <c r="U15" s="44">
        <f>COUNTIF(H15:S15,0)</f>
        <v>0</v>
      </c>
      <c r="V15" s="107">
        <f>ROUND(IF(ISNUMBER(H15),T15/120,""),2)</f>
        <v>0.88</v>
      </c>
      <c r="W15" s="44" t="str">
        <f>IF(ISNUMBER(H15),IF(U15&gt;0,"n.B",IF(V15&lt;51%,"n.B.",IF(V15&lt;65%,"bestanden",IF(V15&lt;81%,"gut",IF(V15&lt;91%,"sehr gut","vorzüglich"))))),"")</f>
        <v>sehr gut</v>
      </c>
      <c r="X15" s="53">
        <f t="shared" si="4"/>
        <v>9</v>
      </c>
    </row>
    <row r="16" spans="1:37" s="30" customFormat="1" ht="19.5" customHeight="1" x14ac:dyDescent="0.2">
      <c r="A16" s="47" t="s">
        <v>13</v>
      </c>
      <c r="B16" s="31">
        <v>21</v>
      </c>
      <c r="C16" s="66" t="s">
        <v>62</v>
      </c>
      <c r="D16" s="66" t="s">
        <v>63</v>
      </c>
      <c r="E16" s="49" t="s">
        <v>64</v>
      </c>
      <c r="F16" s="110">
        <v>43302</v>
      </c>
      <c r="G16" s="80" t="s">
        <v>216</v>
      </c>
      <c r="H16" s="86">
        <v>10</v>
      </c>
      <c r="I16" s="33">
        <v>7</v>
      </c>
      <c r="J16" s="86">
        <v>10</v>
      </c>
      <c r="K16" s="33">
        <v>8</v>
      </c>
      <c r="L16" s="86">
        <v>10</v>
      </c>
      <c r="M16" s="33">
        <v>8</v>
      </c>
      <c r="N16" s="86">
        <v>10</v>
      </c>
      <c r="O16" s="33">
        <v>5</v>
      </c>
      <c r="P16" s="86">
        <v>5</v>
      </c>
      <c r="Q16" s="33">
        <v>10</v>
      </c>
      <c r="R16" s="86">
        <v>10</v>
      </c>
      <c r="S16" s="33">
        <v>8</v>
      </c>
      <c r="T16" s="111">
        <f t="shared" ref="T16:T26" si="5">SUM(H16:S16)</f>
        <v>101</v>
      </c>
      <c r="U16" s="32">
        <f t="shared" ref="U16:U26" si="6">COUNTIF(H16:S16,0)</f>
        <v>0</v>
      </c>
      <c r="V16" s="106">
        <f t="shared" ref="V16:V26" si="7">ROUND(IF(ISNUMBER(H16),T16/120,""),2)</f>
        <v>0.84</v>
      </c>
      <c r="W16" s="32" t="str">
        <f t="shared" ref="W16:W26" si="8">IF(ISNUMBER(H16),IF(U16&gt;0,"n.B",IF(V16&lt;51%,"n.B.",IF(V16&lt;65%,"bestanden",IF(V16&lt;81%,"gut",IF(V16&lt;91%,"sehr gut","vorzüglich"))))),"")</f>
        <v>sehr gut</v>
      </c>
      <c r="X16" s="33">
        <f t="shared" si="4"/>
        <v>10</v>
      </c>
    </row>
    <row r="17" spans="1:24" s="30" customFormat="1" ht="19.5" customHeight="1" x14ac:dyDescent="0.2">
      <c r="A17" s="52" t="s">
        <v>13</v>
      </c>
      <c r="B17" s="43">
        <v>9</v>
      </c>
      <c r="C17" s="65" t="s">
        <v>65</v>
      </c>
      <c r="D17" s="65" t="s">
        <v>20</v>
      </c>
      <c r="E17" s="112" t="s">
        <v>66</v>
      </c>
      <c r="F17" s="114">
        <v>42586</v>
      </c>
      <c r="G17" s="81" t="s">
        <v>12</v>
      </c>
      <c r="H17" s="87">
        <v>9</v>
      </c>
      <c r="I17" s="53">
        <v>7</v>
      </c>
      <c r="J17" s="87">
        <v>6</v>
      </c>
      <c r="K17" s="53">
        <v>7</v>
      </c>
      <c r="L17" s="87">
        <v>10</v>
      </c>
      <c r="M17" s="53">
        <v>10</v>
      </c>
      <c r="N17" s="87">
        <v>10</v>
      </c>
      <c r="O17" s="53">
        <v>6</v>
      </c>
      <c r="P17" s="87">
        <v>9</v>
      </c>
      <c r="Q17" s="53">
        <v>10</v>
      </c>
      <c r="R17" s="87">
        <v>6</v>
      </c>
      <c r="S17" s="53">
        <v>10</v>
      </c>
      <c r="T17" s="113">
        <f t="shared" si="5"/>
        <v>100</v>
      </c>
      <c r="U17" s="44">
        <f t="shared" si="6"/>
        <v>0</v>
      </c>
      <c r="V17" s="107">
        <f t="shared" si="7"/>
        <v>0.83</v>
      </c>
      <c r="W17" s="44" t="str">
        <f t="shared" si="8"/>
        <v>sehr gut</v>
      </c>
      <c r="X17" s="53">
        <f t="shared" si="4"/>
        <v>11</v>
      </c>
    </row>
    <row r="18" spans="1:24" s="30" customFormat="1" ht="19.5" customHeight="1" x14ac:dyDescent="0.2">
      <c r="A18" s="47" t="s">
        <v>13</v>
      </c>
      <c r="B18" s="31">
        <v>12</v>
      </c>
      <c r="C18" s="66" t="s">
        <v>67</v>
      </c>
      <c r="D18" s="66" t="s">
        <v>68</v>
      </c>
      <c r="E18" s="49" t="s">
        <v>69</v>
      </c>
      <c r="F18" s="110">
        <v>42282</v>
      </c>
      <c r="G18" s="80" t="s">
        <v>217</v>
      </c>
      <c r="H18" s="86">
        <v>9</v>
      </c>
      <c r="I18" s="33">
        <v>9</v>
      </c>
      <c r="J18" s="86">
        <v>10</v>
      </c>
      <c r="K18" s="33">
        <v>8</v>
      </c>
      <c r="L18" s="86">
        <v>9</v>
      </c>
      <c r="M18" s="33">
        <v>10</v>
      </c>
      <c r="N18" s="86">
        <v>10</v>
      </c>
      <c r="O18" s="33">
        <v>10</v>
      </c>
      <c r="P18" s="86">
        <v>4</v>
      </c>
      <c r="Q18" s="33">
        <v>7</v>
      </c>
      <c r="R18" s="86">
        <v>6</v>
      </c>
      <c r="S18" s="33">
        <v>6</v>
      </c>
      <c r="T18" s="111">
        <f t="shared" si="5"/>
        <v>98</v>
      </c>
      <c r="U18" s="32">
        <f t="shared" si="6"/>
        <v>0</v>
      </c>
      <c r="V18" s="106">
        <f t="shared" si="7"/>
        <v>0.82</v>
      </c>
      <c r="W18" s="32" t="str">
        <f t="shared" si="8"/>
        <v>sehr gut</v>
      </c>
      <c r="X18" s="33">
        <f t="shared" si="4"/>
        <v>12</v>
      </c>
    </row>
    <row r="19" spans="1:24" s="30" customFormat="1" ht="19.5" customHeight="1" x14ac:dyDescent="0.2">
      <c r="A19" s="48" t="s">
        <v>13</v>
      </c>
      <c r="B19" s="28">
        <v>17</v>
      </c>
      <c r="C19" s="65" t="s">
        <v>70</v>
      </c>
      <c r="D19" s="65" t="s">
        <v>71</v>
      </c>
      <c r="E19" s="67" t="s">
        <v>72</v>
      </c>
      <c r="F19" s="70">
        <v>42948</v>
      </c>
      <c r="G19" s="82" t="s">
        <v>220</v>
      </c>
      <c r="H19" s="88">
        <v>9</v>
      </c>
      <c r="I19" s="89">
        <v>10</v>
      </c>
      <c r="J19" s="88">
        <v>9</v>
      </c>
      <c r="K19" s="89">
        <v>6</v>
      </c>
      <c r="L19" s="88">
        <v>3</v>
      </c>
      <c r="M19" s="89">
        <v>10</v>
      </c>
      <c r="N19" s="88">
        <v>8</v>
      </c>
      <c r="O19" s="89">
        <v>6</v>
      </c>
      <c r="P19" s="88">
        <v>8</v>
      </c>
      <c r="Q19" s="89">
        <v>9</v>
      </c>
      <c r="R19" s="88">
        <v>10</v>
      </c>
      <c r="S19" s="89">
        <v>10</v>
      </c>
      <c r="T19" s="94">
        <f t="shared" si="5"/>
        <v>98</v>
      </c>
      <c r="U19" s="29">
        <f t="shared" si="6"/>
        <v>0</v>
      </c>
      <c r="V19" s="107">
        <f t="shared" si="7"/>
        <v>0.82</v>
      </c>
      <c r="W19" s="29" t="str">
        <f t="shared" si="8"/>
        <v>sehr gut</v>
      </c>
      <c r="X19" s="53">
        <f t="shared" si="4"/>
        <v>12</v>
      </c>
    </row>
    <row r="20" spans="1:24" s="30" customFormat="1" ht="19.5" customHeight="1" x14ac:dyDescent="0.2">
      <c r="A20" s="47" t="s">
        <v>13</v>
      </c>
      <c r="B20" s="31">
        <v>16</v>
      </c>
      <c r="C20" s="66" t="s">
        <v>73</v>
      </c>
      <c r="D20" s="66" t="s">
        <v>74</v>
      </c>
      <c r="E20" s="50" t="s">
        <v>75</v>
      </c>
      <c r="F20" s="104">
        <v>43297</v>
      </c>
      <c r="G20" s="80" t="s">
        <v>12</v>
      </c>
      <c r="H20" s="86">
        <v>10</v>
      </c>
      <c r="I20" s="33">
        <v>8</v>
      </c>
      <c r="J20" s="86">
        <v>6</v>
      </c>
      <c r="K20" s="33">
        <v>9</v>
      </c>
      <c r="L20" s="86">
        <v>4</v>
      </c>
      <c r="M20" s="33">
        <v>8</v>
      </c>
      <c r="N20" s="86">
        <v>5</v>
      </c>
      <c r="O20" s="33">
        <v>9</v>
      </c>
      <c r="P20" s="86">
        <v>9</v>
      </c>
      <c r="Q20" s="33">
        <v>10</v>
      </c>
      <c r="R20" s="86">
        <v>9</v>
      </c>
      <c r="S20" s="33">
        <v>10</v>
      </c>
      <c r="T20" s="93">
        <f t="shared" si="5"/>
        <v>97</v>
      </c>
      <c r="U20" s="32">
        <f t="shared" si="6"/>
        <v>0</v>
      </c>
      <c r="V20" s="106">
        <f t="shared" si="7"/>
        <v>0.81</v>
      </c>
      <c r="W20" s="32" t="str">
        <f t="shared" si="8"/>
        <v>sehr gut</v>
      </c>
      <c r="X20" s="33">
        <f t="shared" si="4"/>
        <v>14</v>
      </c>
    </row>
    <row r="21" spans="1:24" s="30" customFormat="1" ht="19.5" customHeight="1" x14ac:dyDescent="0.2">
      <c r="A21" s="48" t="s">
        <v>13</v>
      </c>
      <c r="B21" s="28">
        <v>7</v>
      </c>
      <c r="C21" s="65" t="s">
        <v>76</v>
      </c>
      <c r="D21" s="65" t="s">
        <v>77</v>
      </c>
      <c r="E21" s="67" t="s">
        <v>78</v>
      </c>
      <c r="F21" s="70">
        <v>42807</v>
      </c>
      <c r="G21" s="82" t="s">
        <v>217</v>
      </c>
      <c r="H21" s="88">
        <v>7</v>
      </c>
      <c r="I21" s="89">
        <v>10</v>
      </c>
      <c r="J21" s="88">
        <v>9</v>
      </c>
      <c r="K21" s="89">
        <v>8</v>
      </c>
      <c r="L21" s="88">
        <v>6</v>
      </c>
      <c r="M21" s="89">
        <v>7</v>
      </c>
      <c r="N21" s="88">
        <v>8</v>
      </c>
      <c r="O21" s="89">
        <v>5</v>
      </c>
      <c r="P21" s="88">
        <v>8</v>
      </c>
      <c r="Q21" s="89">
        <v>8</v>
      </c>
      <c r="R21" s="88">
        <v>8</v>
      </c>
      <c r="S21" s="89">
        <v>10</v>
      </c>
      <c r="T21" s="94">
        <f t="shared" si="5"/>
        <v>94</v>
      </c>
      <c r="U21" s="29">
        <f t="shared" si="6"/>
        <v>0</v>
      </c>
      <c r="V21" s="107">
        <f t="shared" si="7"/>
        <v>0.78</v>
      </c>
      <c r="W21" s="29" t="str">
        <f t="shared" si="8"/>
        <v>gut</v>
      </c>
      <c r="X21" s="53">
        <f t="shared" si="4"/>
        <v>15</v>
      </c>
    </row>
    <row r="22" spans="1:24" s="30" customFormat="1" ht="19.5" customHeight="1" x14ac:dyDescent="0.2">
      <c r="A22" s="47" t="s">
        <v>13</v>
      </c>
      <c r="B22" s="31">
        <v>15</v>
      </c>
      <c r="C22" s="66" t="s">
        <v>79</v>
      </c>
      <c r="D22" s="66" t="s">
        <v>80</v>
      </c>
      <c r="E22" s="50" t="s">
        <v>81</v>
      </c>
      <c r="F22" s="104">
        <v>43435</v>
      </c>
      <c r="G22" s="80" t="s">
        <v>220</v>
      </c>
      <c r="H22" s="86">
        <v>8</v>
      </c>
      <c r="I22" s="33">
        <v>10</v>
      </c>
      <c r="J22" s="86">
        <v>9</v>
      </c>
      <c r="K22" s="33">
        <v>6</v>
      </c>
      <c r="L22" s="86">
        <v>8</v>
      </c>
      <c r="M22" s="33">
        <v>10</v>
      </c>
      <c r="N22" s="86">
        <v>9</v>
      </c>
      <c r="O22" s="33">
        <v>8</v>
      </c>
      <c r="P22" s="86">
        <v>5</v>
      </c>
      <c r="Q22" s="33">
        <v>5</v>
      </c>
      <c r="R22" s="86">
        <v>10</v>
      </c>
      <c r="S22" s="33">
        <v>6</v>
      </c>
      <c r="T22" s="93">
        <f t="shared" si="5"/>
        <v>94</v>
      </c>
      <c r="U22" s="32">
        <f t="shared" si="6"/>
        <v>0</v>
      </c>
      <c r="V22" s="106">
        <f t="shared" si="7"/>
        <v>0.78</v>
      </c>
      <c r="W22" s="32" t="str">
        <f t="shared" si="8"/>
        <v>gut</v>
      </c>
      <c r="X22" s="33">
        <f t="shared" si="4"/>
        <v>15</v>
      </c>
    </row>
    <row r="23" spans="1:24" s="30" customFormat="1" ht="19.5" customHeight="1" x14ac:dyDescent="0.2">
      <c r="A23" s="48" t="s">
        <v>13</v>
      </c>
      <c r="B23" s="28">
        <v>11</v>
      </c>
      <c r="C23" s="65" t="s">
        <v>82</v>
      </c>
      <c r="D23" s="65" t="s">
        <v>83</v>
      </c>
      <c r="E23" s="67" t="s">
        <v>84</v>
      </c>
      <c r="F23" s="70">
        <v>42868</v>
      </c>
      <c r="G23" s="82" t="s">
        <v>217</v>
      </c>
      <c r="H23" s="88">
        <v>8</v>
      </c>
      <c r="I23" s="89">
        <v>8</v>
      </c>
      <c r="J23" s="88">
        <v>10</v>
      </c>
      <c r="K23" s="89">
        <v>10</v>
      </c>
      <c r="L23" s="88">
        <v>5</v>
      </c>
      <c r="M23" s="89">
        <v>10</v>
      </c>
      <c r="N23" s="88">
        <v>7</v>
      </c>
      <c r="O23" s="89">
        <v>7</v>
      </c>
      <c r="P23" s="88">
        <v>3</v>
      </c>
      <c r="Q23" s="89">
        <v>10</v>
      </c>
      <c r="R23" s="88">
        <v>7</v>
      </c>
      <c r="S23" s="89">
        <v>8</v>
      </c>
      <c r="T23" s="94">
        <f t="shared" si="5"/>
        <v>93</v>
      </c>
      <c r="U23" s="29">
        <f t="shared" si="6"/>
        <v>0</v>
      </c>
      <c r="V23" s="107">
        <f t="shared" si="7"/>
        <v>0.78</v>
      </c>
      <c r="W23" s="29" t="str">
        <f t="shared" si="8"/>
        <v>gut</v>
      </c>
      <c r="X23" s="53">
        <f t="shared" si="4"/>
        <v>17</v>
      </c>
    </row>
    <row r="24" spans="1:24" s="30" customFormat="1" ht="19.5" customHeight="1" x14ac:dyDescent="0.2">
      <c r="A24" s="47" t="s">
        <v>13</v>
      </c>
      <c r="B24" s="31">
        <v>20</v>
      </c>
      <c r="C24" s="66" t="s">
        <v>85</v>
      </c>
      <c r="D24" s="66" t="s">
        <v>86</v>
      </c>
      <c r="E24" s="50" t="s">
        <v>87</v>
      </c>
      <c r="F24" s="104">
        <v>43594</v>
      </c>
      <c r="G24" s="80" t="s">
        <v>218</v>
      </c>
      <c r="H24" s="86">
        <v>10</v>
      </c>
      <c r="I24" s="33">
        <v>7</v>
      </c>
      <c r="J24" s="86">
        <v>9</v>
      </c>
      <c r="K24" s="33">
        <v>8</v>
      </c>
      <c r="L24" s="86">
        <v>9</v>
      </c>
      <c r="M24" s="33">
        <v>9</v>
      </c>
      <c r="N24" s="86">
        <v>8</v>
      </c>
      <c r="O24" s="33">
        <v>5</v>
      </c>
      <c r="P24" s="86">
        <v>2</v>
      </c>
      <c r="Q24" s="33">
        <v>7</v>
      </c>
      <c r="R24" s="86">
        <v>10</v>
      </c>
      <c r="S24" s="33">
        <v>8</v>
      </c>
      <c r="T24" s="93">
        <f t="shared" si="5"/>
        <v>92</v>
      </c>
      <c r="U24" s="32">
        <f t="shared" si="6"/>
        <v>0</v>
      </c>
      <c r="V24" s="106">
        <f t="shared" si="7"/>
        <v>0.77</v>
      </c>
      <c r="W24" s="32" t="str">
        <f t="shared" si="8"/>
        <v>gut</v>
      </c>
      <c r="X24" s="33">
        <f t="shared" si="4"/>
        <v>18</v>
      </c>
    </row>
    <row r="25" spans="1:24" s="30" customFormat="1" ht="19.5" customHeight="1" x14ac:dyDescent="0.2">
      <c r="A25" s="48" t="s">
        <v>13</v>
      </c>
      <c r="B25" s="28">
        <v>13</v>
      </c>
      <c r="C25" s="65" t="s">
        <v>88</v>
      </c>
      <c r="D25" s="65" t="s">
        <v>89</v>
      </c>
      <c r="E25" s="76" t="s">
        <v>90</v>
      </c>
      <c r="F25" s="70">
        <v>43390</v>
      </c>
      <c r="G25" s="117" t="s">
        <v>218</v>
      </c>
      <c r="H25" s="88">
        <v>9</v>
      </c>
      <c r="I25" s="89">
        <v>6</v>
      </c>
      <c r="J25" s="88">
        <v>7</v>
      </c>
      <c r="K25" s="89">
        <v>7</v>
      </c>
      <c r="L25" s="88">
        <v>6</v>
      </c>
      <c r="M25" s="89">
        <v>6</v>
      </c>
      <c r="N25" s="88">
        <v>9</v>
      </c>
      <c r="O25" s="89">
        <v>10</v>
      </c>
      <c r="P25" s="88">
        <v>8</v>
      </c>
      <c r="Q25" s="89">
        <v>7</v>
      </c>
      <c r="R25" s="88">
        <v>5</v>
      </c>
      <c r="S25" s="89">
        <v>3</v>
      </c>
      <c r="T25" s="94">
        <f t="shared" si="5"/>
        <v>83</v>
      </c>
      <c r="U25" s="29">
        <f t="shared" si="6"/>
        <v>0</v>
      </c>
      <c r="V25" s="107">
        <f t="shared" si="7"/>
        <v>0.69</v>
      </c>
      <c r="W25" s="29" t="str">
        <f t="shared" si="8"/>
        <v>gut</v>
      </c>
      <c r="X25" s="53">
        <f t="shared" si="4"/>
        <v>19</v>
      </c>
    </row>
    <row r="26" spans="1:24" s="30" customFormat="1" ht="19.5" customHeight="1" x14ac:dyDescent="0.2">
      <c r="A26" s="47" t="s">
        <v>13</v>
      </c>
      <c r="B26" s="31">
        <v>27</v>
      </c>
      <c r="C26" s="66" t="s">
        <v>34</v>
      </c>
      <c r="D26" s="66" t="s">
        <v>19</v>
      </c>
      <c r="E26" s="50" t="s">
        <v>28</v>
      </c>
      <c r="F26" s="104">
        <v>42844</v>
      </c>
      <c r="G26" s="80" t="s">
        <v>217</v>
      </c>
      <c r="H26" s="86">
        <v>8</v>
      </c>
      <c r="I26" s="33">
        <v>5</v>
      </c>
      <c r="J26" s="86">
        <v>7</v>
      </c>
      <c r="K26" s="33">
        <v>9</v>
      </c>
      <c r="L26" s="86">
        <v>1</v>
      </c>
      <c r="M26" s="33">
        <v>10</v>
      </c>
      <c r="N26" s="86">
        <v>6</v>
      </c>
      <c r="O26" s="33">
        <v>9</v>
      </c>
      <c r="P26" s="86">
        <v>6</v>
      </c>
      <c r="Q26" s="33">
        <v>6</v>
      </c>
      <c r="R26" s="86">
        <v>7</v>
      </c>
      <c r="S26" s="33">
        <v>7</v>
      </c>
      <c r="T26" s="93">
        <f t="shared" si="5"/>
        <v>81</v>
      </c>
      <c r="U26" s="32">
        <f t="shared" si="6"/>
        <v>0</v>
      </c>
      <c r="V26" s="106">
        <f t="shared" si="7"/>
        <v>0.68</v>
      </c>
      <c r="W26" s="32" t="str">
        <f t="shared" si="8"/>
        <v>gut</v>
      </c>
      <c r="X26" s="33">
        <f t="shared" si="4"/>
        <v>20</v>
      </c>
    </row>
    <row r="27" spans="1:24" s="30" customFormat="1" ht="19.5" customHeight="1" x14ac:dyDescent="0.2">
      <c r="A27" s="52" t="s">
        <v>13</v>
      </c>
      <c r="B27" s="43">
        <v>22</v>
      </c>
      <c r="C27" s="65" t="s">
        <v>91</v>
      </c>
      <c r="D27" s="65" t="s">
        <v>92</v>
      </c>
      <c r="E27" s="112" t="s">
        <v>93</v>
      </c>
      <c r="F27" s="114">
        <v>42970</v>
      </c>
      <c r="G27" s="81" t="s">
        <v>12</v>
      </c>
      <c r="H27" s="87">
        <v>1</v>
      </c>
      <c r="I27" s="53">
        <v>8</v>
      </c>
      <c r="J27" s="87">
        <v>9</v>
      </c>
      <c r="K27" s="53">
        <v>2</v>
      </c>
      <c r="L27" s="87">
        <v>2</v>
      </c>
      <c r="M27" s="53">
        <v>5</v>
      </c>
      <c r="N27" s="87">
        <v>9</v>
      </c>
      <c r="O27" s="53">
        <v>6</v>
      </c>
      <c r="P27" s="87">
        <v>6</v>
      </c>
      <c r="Q27" s="53">
        <v>5</v>
      </c>
      <c r="R27" s="87">
        <v>7</v>
      </c>
      <c r="S27" s="53">
        <v>5</v>
      </c>
      <c r="T27" s="113">
        <f t="shared" ref="T27:T37" si="9">SUM(H27:S27)</f>
        <v>65</v>
      </c>
      <c r="U27" s="44">
        <f t="shared" ref="U27:U37" si="10">COUNTIF(H27:S27,0)</f>
        <v>0</v>
      </c>
      <c r="V27" s="107">
        <f t="shared" ref="V27:V37" si="11">ROUND(IF(ISNUMBER(H27),T27/120,""),2)</f>
        <v>0.54</v>
      </c>
      <c r="W27" s="44" t="str">
        <f t="shared" ref="W27:W37" si="12">IF(ISNUMBER(H27),IF(U27&gt;0,"n.B",IF(V27&lt;51%,"n.B.",IF(V27&lt;65%,"bestanden",IF(V27&lt;81%,"gut",IF(V27&lt;91%,"sehr gut","vorzüglich"))))),"")</f>
        <v>bestanden</v>
      </c>
      <c r="X27" s="53">
        <f t="shared" si="4"/>
        <v>21</v>
      </c>
    </row>
    <row r="28" spans="1:24" s="30" customFormat="1" ht="19.5" customHeight="1" x14ac:dyDescent="0.2">
      <c r="A28" s="95" t="s">
        <v>13</v>
      </c>
      <c r="B28" s="96">
        <v>1</v>
      </c>
      <c r="C28" s="97" t="s">
        <v>94</v>
      </c>
      <c r="D28" s="97" t="s">
        <v>95</v>
      </c>
      <c r="E28" s="102" t="s">
        <v>96</v>
      </c>
      <c r="F28" s="105">
        <v>43080</v>
      </c>
      <c r="G28" s="98" t="s">
        <v>216</v>
      </c>
      <c r="H28" s="99">
        <v>0</v>
      </c>
      <c r="I28" s="100">
        <v>8</v>
      </c>
      <c r="J28" s="99">
        <v>10</v>
      </c>
      <c r="K28" s="100">
        <v>10</v>
      </c>
      <c r="L28" s="99">
        <v>10</v>
      </c>
      <c r="M28" s="100">
        <v>10</v>
      </c>
      <c r="N28" s="99">
        <v>9</v>
      </c>
      <c r="O28" s="100">
        <v>10</v>
      </c>
      <c r="P28" s="99">
        <v>10</v>
      </c>
      <c r="Q28" s="100">
        <v>7</v>
      </c>
      <c r="R28" s="99">
        <v>10</v>
      </c>
      <c r="S28" s="100">
        <v>8</v>
      </c>
      <c r="T28" s="103">
        <f t="shared" si="9"/>
        <v>102</v>
      </c>
      <c r="U28" s="101">
        <f t="shared" si="10"/>
        <v>1</v>
      </c>
      <c r="V28" s="108">
        <f t="shared" si="11"/>
        <v>0.85</v>
      </c>
      <c r="W28" s="101" t="str">
        <f t="shared" si="12"/>
        <v>n.B</v>
      </c>
      <c r="X28" s="100"/>
    </row>
    <row r="29" spans="1:24" s="30" customFormat="1" ht="19.5" customHeight="1" x14ac:dyDescent="0.2">
      <c r="A29" s="95" t="s">
        <v>13</v>
      </c>
      <c r="B29" s="96">
        <v>4</v>
      </c>
      <c r="C29" s="97" t="s">
        <v>97</v>
      </c>
      <c r="D29" s="97" t="s">
        <v>98</v>
      </c>
      <c r="E29" s="102" t="s">
        <v>99</v>
      </c>
      <c r="F29" s="105">
        <v>43604</v>
      </c>
      <c r="G29" s="98" t="s">
        <v>12</v>
      </c>
      <c r="H29" s="99">
        <v>0</v>
      </c>
      <c r="I29" s="100">
        <v>8</v>
      </c>
      <c r="J29" s="99">
        <v>10</v>
      </c>
      <c r="K29" s="100">
        <v>10</v>
      </c>
      <c r="L29" s="99">
        <v>1</v>
      </c>
      <c r="M29" s="100">
        <v>10</v>
      </c>
      <c r="N29" s="99">
        <v>9</v>
      </c>
      <c r="O29" s="100">
        <v>8</v>
      </c>
      <c r="P29" s="99">
        <v>10</v>
      </c>
      <c r="Q29" s="100">
        <v>10</v>
      </c>
      <c r="R29" s="99">
        <v>10</v>
      </c>
      <c r="S29" s="100">
        <v>10</v>
      </c>
      <c r="T29" s="103">
        <f t="shared" si="9"/>
        <v>96</v>
      </c>
      <c r="U29" s="101">
        <f t="shared" si="10"/>
        <v>1</v>
      </c>
      <c r="V29" s="108">
        <f t="shared" si="11"/>
        <v>0.8</v>
      </c>
      <c r="W29" s="101" t="str">
        <f t="shared" si="12"/>
        <v>n.B</v>
      </c>
      <c r="X29" s="100"/>
    </row>
    <row r="30" spans="1:24" s="30" customFormat="1" ht="19.5" customHeight="1" x14ac:dyDescent="0.2">
      <c r="A30" s="95" t="s">
        <v>13</v>
      </c>
      <c r="B30" s="96">
        <v>26</v>
      </c>
      <c r="C30" s="97" t="s">
        <v>33</v>
      </c>
      <c r="D30" s="97" t="s">
        <v>18</v>
      </c>
      <c r="E30" s="102" t="s">
        <v>27</v>
      </c>
      <c r="F30" s="105">
        <v>43289</v>
      </c>
      <c r="G30" s="98" t="s">
        <v>217</v>
      </c>
      <c r="H30" s="99">
        <v>9</v>
      </c>
      <c r="I30" s="100">
        <v>10</v>
      </c>
      <c r="J30" s="99">
        <v>9</v>
      </c>
      <c r="K30" s="100">
        <v>9</v>
      </c>
      <c r="L30" s="99">
        <v>9</v>
      </c>
      <c r="M30" s="100">
        <v>10</v>
      </c>
      <c r="N30" s="99">
        <v>9</v>
      </c>
      <c r="O30" s="100">
        <v>4</v>
      </c>
      <c r="P30" s="99">
        <v>0</v>
      </c>
      <c r="Q30" s="100">
        <v>10</v>
      </c>
      <c r="R30" s="99">
        <v>8</v>
      </c>
      <c r="S30" s="100">
        <v>9</v>
      </c>
      <c r="T30" s="103">
        <f t="shared" si="9"/>
        <v>96</v>
      </c>
      <c r="U30" s="101">
        <f t="shared" si="10"/>
        <v>1</v>
      </c>
      <c r="V30" s="108">
        <f t="shared" si="11"/>
        <v>0.8</v>
      </c>
      <c r="W30" s="101" t="str">
        <f t="shared" si="12"/>
        <v>n.B</v>
      </c>
      <c r="X30" s="100"/>
    </row>
    <row r="31" spans="1:24" s="30" customFormat="1" ht="19.5" customHeight="1" x14ac:dyDescent="0.2">
      <c r="A31" s="95" t="s">
        <v>13</v>
      </c>
      <c r="B31" s="96">
        <v>29</v>
      </c>
      <c r="C31" s="97" t="s">
        <v>100</v>
      </c>
      <c r="D31" s="97" t="s">
        <v>101</v>
      </c>
      <c r="E31" s="102" t="s">
        <v>102</v>
      </c>
      <c r="F31" s="105">
        <v>43176</v>
      </c>
      <c r="G31" s="98" t="s">
        <v>216</v>
      </c>
      <c r="H31" s="99">
        <v>9</v>
      </c>
      <c r="I31" s="100">
        <v>6</v>
      </c>
      <c r="J31" s="99">
        <v>10</v>
      </c>
      <c r="K31" s="100">
        <v>10</v>
      </c>
      <c r="L31" s="99">
        <v>9</v>
      </c>
      <c r="M31" s="100">
        <v>10</v>
      </c>
      <c r="N31" s="99">
        <v>8</v>
      </c>
      <c r="O31" s="100">
        <v>10</v>
      </c>
      <c r="P31" s="99">
        <v>0</v>
      </c>
      <c r="Q31" s="100">
        <v>10</v>
      </c>
      <c r="R31" s="99">
        <v>7</v>
      </c>
      <c r="S31" s="100">
        <v>7</v>
      </c>
      <c r="T31" s="103">
        <f t="shared" si="9"/>
        <v>96</v>
      </c>
      <c r="U31" s="101">
        <f t="shared" si="10"/>
        <v>1</v>
      </c>
      <c r="V31" s="108">
        <f t="shared" si="11"/>
        <v>0.8</v>
      </c>
      <c r="W31" s="101" t="str">
        <f t="shared" si="12"/>
        <v>n.B</v>
      </c>
      <c r="X31" s="100"/>
    </row>
    <row r="32" spans="1:24" s="30" customFormat="1" ht="19.5" customHeight="1" x14ac:dyDescent="0.2">
      <c r="A32" s="95" t="s">
        <v>13</v>
      </c>
      <c r="B32" s="96">
        <v>25</v>
      </c>
      <c r="C32" s="97" t="s">
        <v>103</v>
      </c>
      <c r="D32" s="97" t="s">
        <v>35</v>
      </c>
      <c r="E32" s="102" t="s">
        <v>104</v>
      </c>
      <c r="F32" s="105">
        <v>43284</v>
      </c>
      <c r="G32" s="98" t="s">
        <v>217</v>
      </c>
      <c r="H32" s="99">
        <v>10</v>
      </c>
      <c r="I32" s="100">
        <v>10</v>
      </c>
      <c r="J32" s="99">
        <v>9</v>
      </c>
      <c r="K32" s="100">
        <v>10</v>
      </c>
      <c r="L32" s="99">
        <v>10</v>
      </c>
      <c r="M32" s="100">
        <v>6</v>
      </c>
      <c r="N32" s="99">
        <v>10</v>
      </c>
      <c r="O32" s="100">
        <v>8</v>
      </c>
      <c r="P32" s="99">
        <v>3</v>
      </c>
      <c r="Q32" s="100">
        <v>0</v>
      </c>
      <c r="R32" s="99">
        <v>5</v>
      </c>
      <c r="S32" s="100">
        <v>10</v>
      </c>
      <c r="T32" s="103">
        <f t="shared" si="9"/>
        <v>91</v>
      </c>
      <c r="U32" s="101">
        <f t="shared" si="10"/>
        <v>1</v>
      </c>
      <c r="V32" s="108">
        <f t="shared" si="11"/>
        <v>0.76</v>
      </c>
      <c r="W32" s="101" t="str">
        <f t="shared" si="12"/>
        <v>n.B</v>
      </c>
      <c r="X32" s="100"/>
    </row>
    <row r="33" spans="1:24" s="30" customFormat="1" ht="19.5" customHeight="1" x14ac:dyDescent="0.2">
      <c r="A33" s="95" t="s">
        <v>13</v>
      </c>
      <c r="B33" s="96">
        <v>19</v>
      </c>
      <c r="C33" s="97" t="s">
        <v>105</v>
      </c>
      <c r="D33" s="97" t="s">
        <v>106</v>
      </c>
      <c r="E33" s="102" t="s">
        <v>107</v>
      </c>
      <c r="F33" s="105">
        <v>43551</v>
      </c>
      <c r="G33" s="98" t="s">
        <v>218</v>
      </c>
      <c r="H33" s="99">
        <v>10</v>
      </c>
      <c r="I33" s="100">
        <v>0</v>
      </c>
      <c r="J33" s="99">
        <v>8</v>
      </c>
      <c r="K33" s="100">
        <v>10</v>
      </c>
      <c r="L33" s="99">
        <v>8</v>
      </c>
      <c r="M33" s="100">
        <v>4</v>
      </c>
      <c r="N33" s="99">
        <v>10</v>
      </c>
      <c r="O33" s="100">
        <v>6</v>
      </c>
      <c r="P33" s="99">
        <v>7</v>
      </c>
      <c r="Q33" s="100">
        <v>8</v>
      </c>
      <c r="R33" s="99">
        <v>10</v>
      </c>
      <c r="S33" s="100">
        <v>7</v>
      </c>
      <c r="T33" s="103">
        <f t="shared" si="9"/>
        <v>88</v>
      </c>
      <c r="U33" s="101">
        <f t="shared" si="10"/>
        <v>1</v>
      </c>
      <c r="V33" s="108">
        <f t="shared" si="11"/>
        <v>0.73</v>
      </c>
      <c r="W33" s="101" t="str">
        <f t="shared" si="12"/>
        <v>n.B</v>
      </c>
      <c r="X33" s="100"/>
    </row>
    <row r="34" spans="1:24" s="30" customFormat="1" ht="19.5" customHeight="1" x14ac:dyDescent="0.2">
      <c r="A34" s="95" t="s">
        <v>13</v>
      </c>
      <c r="B34" s="96">
        <v>24</v>
      </c>
      <c r="C34" s="97" t="s">
        <v>31</v>
      </c>
      <c r="D34" s="97" t="s">
        <v>38</v>
      </c>
      <c r="E34" s="102" t="s">
        <v>43</v>
      </c>
      <c r="F34" s="105">
        <v>42711</v>
      </c>
      <c r="G34" s="98" t="s">
        <v>220</v>
      </c>
      <c r="H34" s="99">
        <v>0</v>
      </c>
      <c r="I34" s="100">
        <v>0</v>
      </c>
      <c r="J34" s="99">
        <v>10</v>
      </c>
      <c r="K34" s="100">
        <v>10</v>
      </c>
      <c r="L34" s="99">
        <v>10</v>
      </c>
      <c r="M34" s="100">
        <v>10</v>
      </c>
      <c r="N34" s="99">
        <v>7</v>
      </c>
      <c r="O34" s="100">
        <v>10</v>
      </c>
      <c r="P34" s="99">
        <v>7</v>
      </c>
      <c r="Q34" s="100">
        <v>10</v>
      </c>
      <c r="R34" s="99">
        <v>7</v>
      </c>
      <c r="S34" s="100">
        <v>7</v>
      </c>
      <c r="T34" s="103">
        <f t="shared" si="9"/>
        <v>88</v>
      </c>
      <c r="U34" s="101">
        <f t="shared" si="10"/>
        <v>2</v>
      </c>
      <c r="V34" s="108">
        <f t="shared" si="11"/>
        <v>0.73</v>
      </c>
      <c r="W34" s="101" t="str">
        <f t="shared" si="12"/>
        <v>n.B</v>
      </c>
      <c r="X34" s="100"/>
    </row>
    <row r="35" spans="1:24" s="30" customFormat="1" ht="19.5" customHeight="1" x14ac:dyDescent="0.2">
      <c r="A35" s="95" t="s">
        <v>13</v>
      </c>
      <c r="B35" s="96">
        <v>30</v>
      </c>
      <c r="C35" s="97" t="s">
        <v>108</v>
      </c>
      <c r="D35" s="97" t="s">
        <v>109</v>
      </c>
      <c r="E35" s="102" t="s">
        <v>110</v>
      </c>
      <c r="F35" s="105">
        <v>42952</v>
      </c>
      <c r="G35" s="98" t="s">
        <v>219</v>
      </c>
      <c r="H35" s="99">
        <v>9</v>
      </c>
      <c r="I35" s="100">
        <v>7</v>
      </c>
      <c r="J35" s="99">
        <v>5</v>
      </c>
      <c r="K35" s="100">
        <v>0</v>
      </c>
      <c r="L35" s="99">
        <v>8</v>
      </c>
      <c r="M35" s="100">
        <v>7</v>
      </c>
      <c r="N35" s="99">
        <v>9</v>
      </c>
      <c r="O35" s="100">
        <v>7</v>
      </c>
      <c r="P35" s="99">
        <v>6</v>
      </c>
      <c r="Q35" s="100">
        <v>10</v>
      </c>
      <c r="R35" s="99">
        <v>8</v>
      </c>
      <c r="S35" s="100">
        <v>8</v>
      </c>
      <c r="T35" s="103">
        <f t="shared" si="9"/>
        <v>84</v>
      </c>
      <c r="U35" s="101">
        <f t="shared" si="10"/>
        <v>1</v>
      </c>
      <c r="V35" s="108">
        <f t="shared" si="11"/>
        <v>0.7</v>
      </c>
      <c r="W35" s="101" t="str">
        <f t="shared" si="12"/>
        <v>n.B</v>
      </c>
      <c r="X35" s="100"/>
    </row>
    <row r="36" spans="1:24" s="30" customFormat="1" ht="19.5" customHeight="1" x14ac:dyDescent="0.2">
      <c r="A36" s="95" t="s">
        <v>13</v>
      </c>
      <c r="B36" s="96">
        <v>28</v>
      </c>
      <c r="C36" s="97" t="s">
        <v>111</v>
      </c>
      <c r="D36" s="97" t="s">
        <v>112</v>
      </c>
      <c r="E36" s="102" t="s">
        <v>113</v>
      </c>
      <c r="F36" s="105">
        <v>43469</v>
      </c>
      <c r="G36" s="98" t="s">
        <v>12</v>
      </c>
      <c r="H36" s="99">
        <v>0</v>
      </c>
      <c r="I36" s="100">
        <v>8</v>
      </c>
      <c r="J36" s="99">
        <v>8</v>
      </c>
      <c r="K36" s="100">
        <v>10</v>
      </c>
      <c r="L36" s="99">
        <v>10</v>
      </c>
      <c r="M36" s="100">
        <v>5</v>
      </c>
      <c r="N36" s="99">
        <v>10</v>
      </c>
      <c r="O36" s="100">
        <v>10</v>
      </c>
      <c r="P36" s="99">
        <v>9</v>
      </c>
      <c r="Q36" s="100">
        <v>3</v>
      </c>
      <c r="R36" s="99">
        <v>0</v>
      </c>
      <c r="S36" s="100">
        <v>5</v>
      </c>
      <c r="T36" s="103">
        <f t="shared" si="9"/>
        <v>78</v>
      </c>
      <c r="U36" s="101">
        <f t="shared" si="10"/>
        <v>2</v>
      </c>
      <c r="V36" s="108">
        <f t="shared" si="11"/>
        <v>0.65</v>
      </c>
      <c r="W36" s="101" t="str">
        <f t="shared" si="12"/>
        <v>n.B</v>
      </c>
      <c r="X36" s="100"/>
    </row>
    <row r="37" spans="1:24" s="30" customFormat="1" ht="19.5" customHeight="1" x14ac:dyDescent="0.2">
      <c r="A37" s="95" t="s">
        <v>13</v>
      </c>
      <c r="B37" s="96">
        <v>31</v>
      </c>
      <c r="C37" s="97" t="s">
        <v>114</v>
      </c>
      <c r="D37" s="97" t="s">
        <v>115</v>
      </c>
      <c r="E37" s="102" t="s">
        <v>116</v>
      </c>
      <c r="F37" s="105">
        <v>43387</v>
      </c>
      <c r="G37" s="98" t="s">
        <v>217</v>
      </c>
      <c r="H37" s="99">
        <v>7</v>
      </c>
      <c r="I37" s="100">
        <v>0</v>
      </c>
      <c r="J37" s="99">
        <v>10</v>
      </c>
      <c r="K37" s="100">
        <v>10</v>
      </c>
      <c r="L37" s="99">
        <v>0</v>
      </c>
      <c r="M37" s="100">
        <v>0</v>
      </c>
      <c r="N37" s="99">
        <v>10</v>
      </c>
      <c r="O37" s="100">
        <v>6</v>
      </c>
      <c r="P37" s="99">
        <v>0</v>
      </c>
      <c r="Q37" s="100">
        <v>10</v>
      </c>
      <c r="R37" s="99">
        <v>0</v>
      </c>
      <c r="S37" s="100">
        <v>10</v>
      </c>
      <c r="T37" s="103">
        <f t="shared" si="9"/>
        <v>63</v>
      </c>
      <c r="U37" s="101">
        <f t="shared" si="10"/>
        <v>5</v>
      </c>
      <c r="V37" s="108">
        <f t="shared" si="11"/>
        <v>0.53</v>
      </c>
      <c r="W37" s="101" t="str">
        <f t="shared" si="12"/>
        <v>n.B</v>
      </c>
      <c r="X37" s="100"/>
    </row>
    <row r="38" spans="1:24" s="30" customFormat="1" ht="19.5" customHeight="1" x14ac:dyDescent="0.2">
      <c r="A38" s="119" t="s">
        <v>13</v>
      </c>
      <c r="B38" s="120">
        <v>32</v>
      </c>
      <c r="C38" s="121" t="s">
        <v>117</v>
      </c>
      <c r="D38" s="121" t="s">
        <v>36</v>
      </c>
      <c r="E38" s="122" t="s">
        <v>118</v>
      </c>
      <c r="F38" s="123">
        <v>43060</v>
      </c>
      <c r="G38" s="124" t="s">
        <v>218</v>
      </c>
      <c r="H38" s="125" t="s">
        <v>121</v>
      </c>
      <c r="I38" s="126" t="s">
        <v>121</v>
      </c>
      <c r="J38" s="125" t="s">
        <v>121</v>
      </c>
      <c r="K38" s="126" t="s">
        <v>121</v>
      </c>
      <c r="L38" s="125" t="s">
        <v>121</v>
      </c>
      <c r="M38" s="126" t="s">
        <v>121</v>
      </c>
      <c r="N38" s="125" t="s">
        <v>121</v>
      </c>
      <c r="O38" s="126" t="s">
        <v>121</v>
      </c>
      <c r="P38" s="125" t="s">
        <v>121</v>
      </c>
      <c r="Q38" s="126" t="s">
        <v>121</v>
      </c>
      <c r="R38" s="125" t="s">
        <v>121</v>
      </c>
      <c r="S38" s="126" t="s">
        <v>121</v>
      </c>
      <c r="T38" s="127"/>
      <c r="U38" s="128"/>
      <c r="V38" s="129"/>
      <c r="W38" s="128" t="s">
        <v>122</v>
      </c>
      <c r="X38" s="126"/>
    </row>
    <row r="39" spans="1:24" s="30" customFormat="1" ht="19.5" customHeight="1" thickBot="1" x14ac:dyDescent="0.25">
      <c r="A39" s="130" t="s">
        <v>13</v>
      </c>
      <c r="B39" s="131">
        <v>33</v>
      </c>
      <c r="C39" s="132" t="s">
        <v>119</v>
      </c>
      <c r="D39" s="132" t="s">
        <v>106</v>
      </c>
      <c r="E39" s="133" t="s">
        <v>120</v>
      </c>
      <c r="F39" s="134">
        <v>41655</v>
      </c>
      <c r="G39" s="135" t="s">
        <v>221</v>
      </c>
      <c r="H39" s="136" t="s">
        <v>121</v>
      </c>
      <c r="I39" s="137" t="s">
        <v>121</v>
      </c>
      <c r="J39" s="136" t="s">
        <v>121</v>
      </c>
      <c r="K39" s="137" t="s">
        <v>121</v>
      </c>
      <c r="L39" s="136" t="s">
        <v>121</v>
      </c>
      <c r="M39" s="137" t="s">
        <v>121</v>
      </c>
      <c r="N39" s="136" t="s">
        <v>121</v>
      </c>
      <c r="O39" s="137" t="s">
        <v>121</v>
      </c>
      <c r="P39" s="136" t="s">
        <v>121</v>
      </c>
      <c r="Q39" s="137" t="s">
        <v>121</v>
      </c>
      <c r="R39" s="136" t="s">
        <v>121</v>
      </c>
      <c r="S39" s="137" t="s">
        <v>121</v>
      </c>
      <c r="T39" s="138"/>
      <c r="U39" s="139"/>
      <c r="V39" s="140"/>
      <c r="W39" s="139" t="s">
        <v>122</v>
      </c>
      <c r="X39" s="137"/>
    </row>
    <row r="40" spans="1:24" ht="19.5" customHeight="1" x14ac:dyDescent="0.2">
      <c r="A40" s="115" t="s">
        <v>123</v>
      </c>
    </row>
  </sheetData>
  <sheetProtection autoFilter="0"/>
  <mergeCells count="22">
    <mergeCell ref="H2:W2"/>
    <mergeCell ref="A4:E4"/>
    <mergeCell ref="H4:X4"/>
    <mergeCell ref="A5:B6"/>
    <mergeCell ref="C5:D6"/>
    <mergeCell ref="E5:E6"/>
    <mergeCell ref="F5:F6"/>
    <mergeCell ref="G5:G6"/>
    <mergeCell ref="V5:V6"/>
    <mergeCell ref="W5:W6"/>
    <mergeCell ref="X5:X6"/>
    <mergeCell ref="R6:S6"/>
    <mergeCell ref="T5:T6"/>
    <mergeCell ref="U5:U6"/>
    <mergeCell ref="H5:K5"/>
    <mergeCell ref="L5:O5"/>
    <mergeCell ref="P5:S5"/>
    <mergeCell ref="H6:I6"/>
    <mergeCell ref="J6:K6"/>
    <mergeCell ref="L6:M6"/>
    <mergeCell ref="N6:O6"/>
    <mergeCell ref="P6:Q6"/>
  </mergeCells>
  <printOptions horizontalCentered="1"/>
  <pageMargins left="0.23622047244094491" right="0.23622047244094491" top="0.74803149606299213" bottom="0.39370078740157483" header="0.55118110236220474" footer="0.23622047244094491"/>
  <pageSetup paperSize="9" scale="75" orientation="landscape" r:id="rId1"/>
  <headerFooter alignWithMargins="0">
    <oddHeader>&amp;C&amp;"Arial,Fett Kursiv"&amp;14&amp;A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"/>
  <sheetViews>
    <sheetView view="pageBreakPreview" zoomScale="90" zoomScaleNormal="86" workbookViewId="0">
      <selection activeCell="J6" sqref="J6:K6"/>
    </sheetView>
  </sheetViews>
  <sheetFormatPr baseColWidth="10" defaultColWidth="14.85546875" defaultRowHeight="19.5" customHeight="1" x14ac:dyDescent="0.2"/>
  <cols>
    <col min="1" max="1" width="3.7109375" style="9" customWidth="1"/>
    <col min="2" max="2" width="3.5703125" style="9" customWidth="1"/>
    <col min="3" max="3" width="17.28515625" style="9" bestFit="1" customWidth="1"/>
    <col min="4" max="4" width="11.28515625" style="9" bestFit="1" customWidth="1"/>
    <col min="5" max="5" width="33.140625" style="9" bestFit="1" customWidth="1"/>
    <col min="6" max="6" width="11.28515625" style="46" bestFit="1" customWidth="1"/>
    <col min="7" max="7" width="7.7109375" style="46" bestFit="1" customWidth="1"/>
    <col min="8" max="19" width="5.140625" style="9" customWidth="1"/>
    <col min="20" max="20" width="7.140625" style="9" customWidth="1"/>
    <col min="21" max="21" width="5.42578125" style="9" bestFit="1" customWidth="1"/>
    <col min="22" max="22" width="7" style="9" customWidth="1"/>
    <col min="23" max="23" width="10.5703125" style="9" customWidth="1"/>
    <col min="24" max="24" width="6.140625" style="9" customWidth="1"/>
    <col min="25" max="16384" width="14.85546875" style="9"/>
  </cols>
  <sheetData>
    <row r="1" spans="1:37" ht="21" customHeight="1" x14ac:dyDescent="0.2">
      <c r="A1" s="1" t="s">
        <v>46</v>
      </c>
      <c r="B1" s="2"/>
      <c r="C1" s="3"/>
      <c r="D1" s="3"/>
      <c r="E1" s="3"/>
      <c r="F1" s="35"/>
      <c r="G1" s="35"/>
      <c r="H1" s="4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6"/>
      <c r="V1" s="6"/>
      <c r="W1" s="6"/>
      <c r="X1" s="7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21" customHeight="1" x14ac:dyDescent="0.2">
      <c r="A2" s="10" t="s">
        <v>124</v>
      </c>
      <c r="B2" s="11"/>
      <c r="C2" s="12"/>
      <c r="D2" s="12"/>
      <c r="E2" s="40"/>
      <c r="F2" s="45"/>
      <c r="G2" s="45"/>
      <c r="H2" s="146" t="s">
        <v>215</v>
      </c>
      <c r="I2" s="146"/>
      <c r="J2" s="146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3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21" customHeight="1" thickBot="1" x14ac:dyDescent="0.25">
      <c r="A3" s="14" t="s">
        <v>213</v>
      </c>
      <c r="B3" s="11"/>
      <c r="C3" s="12"/>
      <c r="D3" s="12"/>
      <c r="E3" s="15"/>
      <c r="F3" s="36"/>
      <c r="G3" s="36"/>
      <c r="H3" s="16"/>
      <c r="I3" s="16"/>
      <c r="J3" s="16"/>
      <c r="K3" s="16"/>
      <c r="L3" s="16"/>
      <c r="M3" s="16"/>
      <c r="N3" s="16"/>
      <c r="O3" s="16"/>
      <c r="P3" s="17"/>
      <c r="Q3" s="17"/>
      <c r="R3" s="17"/>
      <c r="S3" s="17"/>
      <c r="T3" s="18"/>
      <c r="U3" s="19"/>
      <c r="V3" s="19"/>
      <c r="W3" s="19"/>
      <c r="X3" s="20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</row>
    <row r="4" spans="1:37" ht="19.5" customHeight="1" thickBot="1" x14ac:dyDescent="0.25">
      <c r="A4" s="148" t="s">
        <v>1</v>
      </c>
      <c r="B4" s="149"/>
      <c r="C4" s="149"/>
      <c r="D4" s="149"/>
      <c r="E4" s="149"/>
      <c r="F4" s="118"/>
      <c r="G4" s="118"/>
      <c r="H4" s="150" t="s">
        <v>2</v>
      </c>
      <c r="I4" s="150"/>
      <c r="J4" s="150"/>
      <c r="K4" s="150"/>
      <c r="L4" s="150"/>
      <c r="M4" s="150"/>
      <c r="N4" s="150"/>
      <c r="O4" s="150"/>
      <c r="P4" s="151"/>
      <c r="Q4" s="151"/>
      <c r="R4" s="151"/>
      <c r="S4" s="151"/>
      <c r="T4" s="151"/>
      <c r="U4" s="151"/>
      <c r="V4" s="151"/>
      <c r="W4" s="151"/>
      <c r="X4" s="151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5" spans="1:37" ht="29.25" customHeight="1" thickBot="1" x14ac:dyDescent="0.25">
      <c r="A5" s="152" t="s">
        <v>3</v>
      </c>
      <c r="B5" s="153"/>
      <c r="C5" s="156" t="s">
        <v>4</v>
      </c>
      <c r="D5" s="157"/>
      <c r="E5" s="160" t="s">
        <v>5</v>
      </c>
      <c r="F5" s="160" t="s">
        <v>15</v>
      </c>
      <c r="G5" s="160" t="s">
        <v>11</v>
      </c>
      <c r="H5" s="141" t="s">
        <v>214</v>
      </c>
      <c r="I5" s="142"/>
      <c r="J5" s="142"/>
      <c r="K5" s="143"/>
      <c r="L5" s="141" t="s">
        <v>47</v>
      </c>
      <c r="M5" s="142"/>
      <c r="N5" s="142"/>
      <c r="O5" s="143"/>
      <c r="P5" s="141" t="s">
        <v>48</v>
      </c>
      <c r="Q5" s="142"/>
      <c r="R5" s="142"/>
      <c r="S5" s="143"/>
      <c r="T5" s="164" t="s">
        <v>6</v>
      </c>
      <c r="U5" s="160" t="s">
        <v>7</v>
      </c>
      <c r="V5" s="162" t="s">
        <v>8</v>
      </c>
      <c r="W5" s="160" t="s">
        <v>9</v>
      </c>
      <c r="X5" s="160" t="s">
        <v>10</v>
      </c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</row>
    <row r="6" spans="1:37" ht="19.5" customHeight="1" thickBot="1" x14ac:dyDescent="0.25">
      <c r="A6" s="154"/>
      <c r="B6" s="155"/>
      <c r="C6" s="158"/>
      <c r="D6" s="159"/>
      <c r="E6" s="161"/>
      <c r="F6" s="161"/>
      <c r="G6" s="161"/>
      <c r="H6" s="144" t="s">
        <v>21</v>
      </c>
      <c r="I6" s="145"/>
      <c r="J6" s="144" t="s">
        <v>22</v>
      </c>
      <c r="K6" s="145"/>
      <c r="L6" s="144" t="s">
        <v>23</v>
      </c>
      <c r="M6" s="145"/>
      <c r="N6" s="144" t="s">
        <v>24</v>
      </c>
      <c r="O6" s="145"/>
      <c r="P6" s="144" t="s">
        <v>25</v>
      </c>
      <c r="Q6" s="145"/>
      <c r="R6" s="144" t="s">
        <v>26</v>
      </c>
      <c r="S6" s="145"/>
      <c r="T6" s="165"/>
      <c r="U6" s="161"/>
      <c r="V6" s="163"/>
      <c r="W6" s="161"/>
      <c r="X6" s="161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</row>
    <row r="7" spans="1:37" s="24" customFormat="1" ht="19.5" customHeight="1" x14ac:dyDescent="0.25">
      <c r="A7" s="58" t="s">
        <v>13</v>
      </c>
      <c r="B7" s="59">
        <v>1</v>
      </c>
      <c r="C7" s="61" t="s">
        <v>165</v>
      </c>
      <c r="D7" s="61" t="s">
        <v>125</v>
      </c>
      <c r="E7" s="60" t="s">
        <v>126</v>
      </c>
      <c r="F7" s="74">
        <v>42244</v>
      </c>
      <c r="G7" s="77" t="s">
        <v>220</v>
      </c>
      <c r="H7" s="58">
        <v>7</v>
      </c>
      <c r="I7" s="83">
        <v>9</v>
      </c>
      <c r="J7" s="58">
        <v>9</v>
      </c>
      <c r="K7" s="83">
        <v>10</v>
      </c>
      <c r="L7" s="58">
        <v>10</v>
      </c>
      <c r="M7" s="83">
        <v>10</v>
      </c>
      <c r="N7" s="58">
        <v>8</v>
      </c>
      <c r="O7" s="83">
        <v>10</v>
      </c>
      <c r="P7" s="58">
        <v>10</v>
      </c>
      <c r="Q7" s="83">
        <v>10</v>
      </c>
      <c r="R7" s="58">
        <v>9</v>
      </c>
      <c r="S7" s="83">
        <v>10</v>
      </c>
      <c r="T7" s="90">
        <f t="shared" ref="T7:T14" si="0">SUM(H7:S7)</f>
        <v>112</v>
      </c>
      <c r="U7" s="62">
        <f t="shared" ref="U7:U14" si="1">COUNTIF(H7:S7,0)</f>
        <v>0</v>
      </c>
      <c r="V7" s="63">
        <f>ROUND(IF(ISNUMBER(H7),T7/120,""),2)</f>
        <v>0.93</v>
      </c>
      <c r="W7" s="62" t="str">
        <f>IF(ISNUMBER(H7),IF(U7&gt;0,"n.B",IF(V7&lt;51%,"n.B.",IF(V7&lt;65%,"bestanden",IF(V7&lt;81%,"gut",IF(V7&lt;91%,"sehr gut","vorzüglich"))))),"")</f>
        <v>vorzüglich</v>
      </c>
      <c r="X7" s="116">
        <f>IF(ISNUMBER(H7),RANK(T7,$T$7:$T$25))</f>
        <v>1</v>
      </c>
    </row>
    <row r="8" spans="1:37" s="24" customFormat="1" ht="19.5" customHeight="1" x14ac:dyDescent="0.25">
      <c r="A8" s="37" t="s">
        <v>13</v>
      </c>
      <c r="B8" s="38">
        <v>16</v>
      </c>
      <c r="C8" s="55" t="s">
        <v>166</v>
      </c>
      <c r="D8" s="55" t="s">
        <v>167</v>
      </c>
      <c r="E8" s="42" t="s">
        <v>127</v>
      </c>
      <c r="F8" s="73">
        <v>42859</v>
      </c>
      <c r="G8" s="78" t="s">
        <v>216</v>
      </c>
      <c r="H8" s="37">
        <v>9</v>
      </c>
      <c r="I8" s="84">
        <v>10</v>
      </c>
      <c r="J8" s="37">
        <v>10</v>
      </c>
      <c r="K8" s="84">
        <v>10</v>
      </c>
      <c r="L8" s="37">
        <v>10</v>
      </c>
      <c r="M8" s="84">
        <v>8</v>
      </c>
      <c r="N8" s="37">
        <v>10</v>
      </c>
      <c r="O8" s="84">
        <v>10</v>
      </c>
      <c r="P8" s="37">
        <v>9</v>
      </c>
      <c r="Q8" s="84">
        <v>8</v>
      </c>
      <c r="R8" s="37">
        <v>8</v>
      </c>
      <c r="S8" s="84">
        <v>9</v>
      </c>
      <c r="T8" s="91">
        <f>SUM(H8:S8)</f>
        <v>111</v>
      </c>
      <c r="U8" s="39">
        <f>COUNTIF(H8:S8,0)</f>
        <v>0</v>
      </c>
      <c r="V8" s="34">
        <f>ROUND(IF(ISNUMBER(H8),T8/120,""),2)</f>
        <v>0.93</v>
      </c>
      <c r="W8" s="68" t="str">
        <f t="shared" ref="W8:W14" si="2">IF(ISNUMBER(H8),IF(U8&gt;0,"n.B",IF(V8&lt;51%,"n.B.",IF(V8&lt;65%,"bestanden",IF(V8&lt;81%,"gut",IF(V8&lt;91%,"sehr gut","vorzüglich"))))),"")</f>
        <v>vorzüglich</v>
      </c>
      <c r="X8" s="54">
        <f>IF(ISNUMBER(H8),RANK(T8,$T$7:$T$25))</f>
        <v>2</v>
      </c>
    </row>
    <row r="9" spans="1:37" s="24" customFormat="1" ht="19.5" customHeight="1" x14ac:dyDescent="0.25">
      <c r="A9" s="25" t="s">
        <v>13</v>
      </c>
      <c r="B9" s="26">
        <v>19</v>
      </c>
      <c r="C9" s="56" t="s">
        <v>128</v>
      </c>
      <c r="D9" s="56" t="s">
        <v>129</v>
      </c>
      <c r="E9" s="41" t="s">
        <v>222</v>
      </c>
      <c r="F9" s="72">
        <v>42226</v>
      </c>
      <c r="G9" s="79" t="s">
        <v>216</v>
      </c>
      <c r="H9" s="25">
        <v>10</v>
      </c>
      <c r="I9" s="85">
        <v>9</v>
      </c>
      <c r="J9" s="25">
        <v>10</v>
      </c>
      <c r="K9" s="85">
        <v>10</v>
      </c>
      <c r="L9" s="25">
        <v>10</v>
      </c>
      <c r="M9" s="85">
        <v>8</v>
      </c>
      <c r="N9" s="25">
        <v>10</v>
      </c>
      <c r="O9" s="85">
        <v>8</v>
      </c>
      <c r="P9" s="25">
        <v>9</v>
      </c>
      <c r="Q9" s="85">
        <v>9</v>
      </c>
      <c r="R9" s="25">
        <v>10</v>
      </c>
      <c r="S9" s="85">
        <v>5</v>
      </c>
      <c r="T9" s="92">
        <f t="shared" si="0"/>
        <v>108</v>
      </c>
      <c r="U9" s="27">
        <f t="shared" si="1"/>
        <v>0</v>
      </c>
      <c r="V9" s="75">
        <f>ROUND(IF(ISNUMBER(H9),T9/120,""),2)</f>
        <v>0.9</v>
      </c>
      <c r="W9" s="27" t="str">
        <f t="shared" si="2"/>
        <v>sehr gut</v>
      </c>
      <c r="X9" s="57">
        <f>IF(ISNUMBER(H9),RANK(T9,$T$7:$T$25))</f>
        <v>3</v>
      </c>
    </row>
    <row r="10" spans="1:37" s="30" customFormat="1" ht="19.5" customHeight="1" x14ac:dyDescent="0.2">
      <c r="A10" s="47" t="s">
        <v>13</v>
      </c>
      <c r="B10" s="31">
        <v>18</v>
      </c>
      <c r="C10" s="64" t="s">
        <v>130</v>
      </c>
      <c r="D10" s="64" t="s">
        <v>168</v>
      </c>
      <c r="E10" s="49" t="s">
        <v>192</v>
      </c>
      <c r="F10" s="69">
        <v>41968</v>
      </c>
      <c r="G10" s="80" t="s">
        <v>217</v>
      </c>
      <c r="H10" s="86">
        <v>10</v>
      </c>
      <c r="I10" s="33">
        <v>10</v>
      </c>
      <c r="J10" s="86">
        <v>8</v>
      </c>
      <c r="K10" s="33">
        <v>10</v>
      </c>
      <c r="L10" s="86">
        <v>10</v>
      </c>
      <c r="M10" s="33">
        <v>10</v>
      </c>
      <c r="N10" s="86">
        <v>8</v>
      </c>
      <c r="O10" s="33">
        <v>10</v>
      </c>
      <c r="P10" s="86">
        <v>7</v>
      </c>
      <c r="Q10" s="33">
        <v>4</v>
      </c>
      <c r="R10" s="86">
        <v>10</v>
      </c>
      <c r="S10" s="33">
        <v>10</v>
      </c>
      <c r="T10" s="93">
        <f>SUM(H10:S10)</f>
        <v>107</v>
      </c>
      <c r="U10" s="32">
        <v>0</v>
      </c>
      <c r="V10" s="106">
        <f t="shared" ref="V10:V14" si="3">ROUND(IF(ISNUMBER(H10),T10/120,""),2)</f>
        <v>0.89</v>
      </c>
      <c r="W10" s="32" t="str">
        <f t="shared" si="2"/>
        <v>sehr gut</v>
      </c>
      <c r="X10" s="33">
        <f t="shared" ref="X10:X23" si="4">IF(ISNUMBER(H10),RANK(T10,$T$7:$T$25))</f>
        <v>4</v>
      </c>
    </row>
    <row r="11" spans="1:37" s="30" customFormat="1" ht="19.5" customHeight="1" x14ac:dyDescent="0.2">
      <c r="A11" s="52" t="s">
        <v>13</v>
      </c>
      <c r="B11" s="43">
        <v>30</v>
      </c>
      <c r="C11" s="65" t="s">
        <v>169</v>
      </c>
      <c r="D11" s="65" t="s">
        <v>18</v>
      </c>
      <c r="E11" s="51" t="s">
        <v>223</v>
      </c>
      <c r="F11" s="71">
        <v>41442</v>
      </c>
      <c r="G11" s="81" t="s">
        <v>220</v>
      </c>
      <c r="H11" s="87">
        <v>8</v>
      </c>
      <c r="I11" s="53">
        <v>10</v>
      </c>
      <c r="J11" s="87">
        <v>9</v>
      </c>
      <c r="K11" s="53">
        <v>10</v>
      </c>
      <c r="L11" s="87">
        <v>9</v>
      </c>
      <c r="M11" s="53">
        <v>10</v>
      </c>
      <c r="N11" s="87">
        <v>10</v>
      </c>
      <c r="O11" s="53">
        <v>9</v>
      </c>
      <c r="P11" s="87">
        <v>7</v>
      </c>
      <c r="Q11" s="53">
        <v>7</v>
      </c>
      <c r="R11" s="87">
        <v>10</v>
      </c>
      <c r="S11" s="53">
        <v>5</v>
      </c>
      <c r="T11" s="94">
        <f t="shared" si="0"/>
        <v>104</v>
      </c>
      <c r="U11" s="44">
        <v>0</v>
      </c>
      <c r="V11" s="107">
        <f t="shared" si="3"/>
        <v>0.87</v>
      </c>
      <c r="W11" s="29" t="str">
        <f t="shared" si="2"/>
        <v>sehr gut</v>
      </c>
      <c r="X11" s="53">
        <f t="shared" si="4"/>
        <v>5</v>
      </c>
    </row>
    <row r="12" spans="1:37" s="30" customFormat="1" ht="19.5" customHeight="1" x14ac:dyDescent="0.2">
      <c r="A12" s="47" t="s">
        <v>13</v>
      </c>
      <c r="B12" s="31">
        <v>26</v>
      </c>
      <c r="C12" s="66" t="s">
        <v>170</v>
      </c>
      <c r="D12" s="66" t="s">
        <v>20</v>
      </c>
      <c r="E12" s="49" t="s">
        <v>193</v>
      </c>
      <c r="F12" s="69">
        <v>42561</v>
      </c>
      <c r="G12" s="80" t="s">
        <v>216</v>
      </c>
      <c r="H12" s="86">
        <v>8</v>
      </c>
      <c r="I12" s="33">
        <v>10</v>
      </c>
      <c r="J12" s="86">
        <v>10</v>
      </c>
      <c r="K12" s="33">
        <v>10</v>
      </c>
      <c r="L12" s="86">
        <v>10</v>
      </c>
      <c r="M12" s="33">
        <v>10</v>
      </c>
      <c r="N12" s="86">
        <v>9</v>
      </c>
      <c r="O12" s="33">
        <v>7</v>
      </c>
      <c r="P12" s="86">
        <v>10</v>
      </c>
      <c r="Q12" s="33">
        <v>7</v>
      </c>
      <c r="R12" s="86">
        <v>7</v>
      </c>
      <c r="S12" s="33">
        <v>5</v>
      </c>
      <c r="T12" s="93">
        <f t="shared" si="0"/>
        <v>103</v>
      </c>
      <c r="U12" s="32">
        <f t="shared" si="1"/>
        <v>0</v>
      </c>
      <c r="V12" s="106">
        <f t="shared" si="3"/>
        <v>0.86</v>
      </c>
      <c r="W12" s="32" t="str">
        <f t="shared" si="2"/>
        <v>sehr gut</v>
      </c>
      <c r="X12" s="33">
        <f t="shared" si="4"/>
        <v>6</v>
      </c>
    </row>
    <row r="13" spans="1:37" s="30" customFormat="1" ht="19.5" customHeight="1" x14ac:dyDescent="0.2">
      <c r="A13" s="48" t="s">
        <v>13</v>
      </c>
      <c r="B13" s="28">
        <v>9</v>
      </c>
      <c r="C13" s="65" t="s">
        <v>171</v>
      </c>
      <c r="D13" s="65" t="s">
        <v>131</v>
      </c>
      <c r="E13" s="67" t="s">
        <v>194</v>
      </c>
      <c r="F13" s="70">
        <v>42455</v>
      </c>
      <c r="G13" s="82" t="s">
        <v>224</v>
      </c>
      <c r="H13" s="88">
        <v>10</v>
      </c>
      <c r="I13" s="89">
        <v>10</v>
      </c>
      <c r="J13" s="88">
        <v>10</v>
      </c>
      <c r="K13" s="89">
        <v>9</v>
      </c>
      <c r="L13" s="88">
        <v>10</v>
      </c>
      <c r="M13" s="89">
        <v>10</v>
      </c>
      <c r="N13" s="88">
        <v>9</v>
      </c>
      <c r="O13" s="89">
        <v>5</v>
      </c>
      <c r="P13" s="88">
        <v>7</v>
      </c>
      <c r="Q13" s="89">
        <v>4</v>
      </c>
      <c r="R13" s="88">
        <v>8</v>
      </c>
      <c r="S13" s="89">
        <v>8</v>
      </c>
      <c r="T13" s="94">
        <f t="shared" si="0"/>
        <v>100</v>
      </c>
      <c r="U13" s="29">
        <f t="shared" si="1"/>
        <v>0</v>
      </c>
      <c r="V13" s="107">
        <f t="shared" si="3"/>
        <v>0.83</v>
      </c>
      <c r="W13" s="29" t="str">
        <f t="shared" si="2"/>
        <v>sehr gut</v>
      </c>
      <c r="X13" s="53">
        <f t="shared" si="4"/>
        <v>7</v>
      </c>
    </row>
    <row r="14" spans="1:37" s="30" customFormat="1" ht="19.5" customHeight="1" x14ac:dyDescent="0.2">
      <c r="A14" s="47" t="s">
        <v>13</v>
      </c>
      <c r="B14" s="31">
        <v>7</v>
      </c>
      <c r="C14" s="66" t="s">
        <v>172</v>
      </c>
      <c r="D14" s="66" t="s">
        <v>132</v>
      </c>
      <c r="E14" s="50" t="s">
        <v>195</v>
      </c>
      <c r="F14" s="104">
        <v>42843</v>
      </c>
      <c r="G14" s="80" t="s">
        <v>12</v>
      </c>
      <c r="H14" s="86">
        <v>10</v>
      </c>
      <c r="I14" s="33">
        <v>5</v>
      </c>
      <c r="J14" s="86">
        <v>6</v>
      </c>
      <c r="K14" s="33">
        <v>10</v>
      </c>
      <c r="L14" s="86">
        <v>10</v>
      </c>
      <c r="M14" s="33">
        <v>10</v>
      </c>
      <c r="N14" s="86">
        <v>7</v>
      </c>
      <c r="O14" s="33">
        <v>10</v>
      </c>
      <c r="P14" s="86">
        <v>7</v>
      </c>
      <c r="Q14" s="33">
        <v>9</v>
      </c>
      <c r="R14" s="86">
        <v>4</v>
      </c>
      <c r="S14" s="33">
        <v>10</v>
      </c>
      <c r="T14" s="93">
        <f t="shared" si="0"/>
        <v>98</v>
      </c>
      <c r="U14" s="32">
        <f t="shared" si="1"/>
        <v>0</v>
      </c>
      <c r="V14" s="106">
        <f t="shared" si="3"/>
        <v>0.82</v>
      </c>
      <c r="W14" s="32" t="str">
        <f t="shared" si="2"/>
        <v>sehr gut</v>
      </c>
      <c r="X14" s="33">
        <f t="shared" si="4"/>
        <v>8</v>
      </c>
    </row>
    <row r="15" spans="1:37" s="30" customFormat="1" ht="19.5" customHeight="1" x14ac:dyDescent="0.2">
      <c r="A15" s="52" t="s">
        <v>13</v>
      </c>
      <c r="B15" s="43">
        <v>8</v>
      </c>
      <c r="C15" s="65" t="s">
        <v>133</v>
      </c>
      <c r="D15" s="65" t="s">
        <v>86</v>
      </c>
      <c r="E15" s="112" t="s">
        <v>134</v>
      </c>
      <c r="F15" s="114">
        <v>41925</v>
      </c>
      <c r="G15" s="81" t="s">
        <v>12</v>
      </c>
      <c r="H15" s="87">
        <v>10</v>
      </c>
      <c r="I15" s="53">
        <v>10</v>
      </c>
      <c r="J15" s="87">
        <v>8</v>
      </c>
      <c r="K15" s="53">
        <v>10</v>
      </c>
      <c r="L15" s="87">
        <v>10</v>
      </c>
      <c r="M15" s="53">
        <v>10</v>
      </c>
      <c r="N15" s="87">
        <v>7</v>
      </c>
      <c r="O15" s="53">
        <v>6</v>
      </c>
      <c r="P15" s="87">
        <v>10</v>
      </c>
      <c r="Q15" s="53">
        <v>3</v>
      </c>
      <c r="R15" s="87">
        <v>6</v>
      </c>
      <c r="S15" s="53">
        <v>8</v>
      </c>
      <c r="T15" s="113">
        <f>SUM(H15:S15)</f>
        <v>98</v>
      </c>
      <c r="U15" s="44">
        <f>COUNTIF(H15:S15,0)</f>
        <v>0</v>
      </c>
      <c r="V15" s="107">
        <f>ROUND(IF(ISNUMBER(H15),T15/120,""),2)</f>
        <v>0.82</v>
      </c>
      <c r="W15" s="44" t="str">
        <f>IF(ISNUMBER(H15),IF(U15&gt;0,"n.B",IF(V15&lt;51%,"n.B.",IF(V15&lt;65%,"bestanden",IF(V15&lt;81%,"gut",IF(V15&lt;91%,"sehr gut","vorzüglich"))))),"")</f>
        <v>sehr gut</v>
      </c>
      <c r="X15" s="53">
        <f t="shared" si="4"/>
        <v>8</v>
      </c>
    </row>
    <row r="16" spans="1:37" s="30" customFormat="1" ht="19.5" customHeight="1" x14ac:dyDescent="0.2">
      <c r="A16" s="47" t="s">
        <v>13</v>
      </c>
      <c r="B16" s="31">
        <v>23</v>
      </c>
      <c r="C16" s="66" t="s">
        <v>173</v>
      </c>
      <c r="D16" s="66" t="s">
        <v>135</v>
      </c>
      <c r="E16" s="49" t="s">
        <v>196</v>
      </c>
      <c r="F16" s="110">
        <v>42807</v>
      </c>
      <c r="G16" s="80" t="s">
        <v>217</v>
      </c>
      <c r="H16" s="86">
        <v>8</v>
      </c>
      <c r="I16" s="33">
        <v>9</v>
      </c>
      <c r="J16" s="86">
        <v>8</v>
      </c>
      <c r="K16" s="33">
        <v>7</v>
      </c>
      <c r="L16" s="86">
        <v>10</v>
      </c>
      <c r="M16" s="33">
        <v>10</v>
      </c>
      <c r="N16" s="86">
        <v>7</v>
      </c>
      <c r="O16" s="33">
        <v>10</v>
      </c>
      <c r="P16" s="86">
        <v>8</v>
      </c>
      <c r="Q16" s="33">
        <v>7</v>
      </c>
      <c r="R16" s="86">
        <v>6</v>
      </c>
      <c r="S16" s="33">
        <v>7</v>
      </c>
      <c r="T16" s="111">
        <f t="shared" ref="T16:T37" si="5">SUM(H16:S16)</f>
        <v>97</v>
      </c>
      <c r="U16" s="32">
        <f t="shared" ref="U16:U37" si="6">COUNTIF(H16:S16,0)</f>
        <v>0</v>
      </c>
      <c r="V16" s="106">
        <f t="shared" ref="V16:V39" si="7">ROUND(IF(ISNUMBER(H16),T16/120,""),2)</f>
        <v>0.81</v>
      </c>
      <c r="W16" s="32" t="str">
        <f t="shared" ref="W16:W39" si="8">IF(ISNUMBER(H16),IF(U16&gt;0,"n.B",IF(V16&lt;51%,"n.B.",IF(V16&lt;65%,"bestanden",IF(V16&lt;81%,"gut",IF(V16&lt;91%,"sehr gut","vorzüglich"))))),"")</f>
        <v>sehr gut</v>
      </c>
      <c r="X16" s="33">
        <f t="shared" si="4"/>
        <v>10</v>
      </c>
    </row>
    <row r="17" spans="1:24" s="30" customFormat="1" ht="19.5" customHeight="1" x14ac:dyDescent="0.2">
      <c r="A17" s="52" t="s">
        <v>13</v>
      </c>
      <c r="B17" s="43">
        <v>29</v>
      </c>
      <c r="C17" s="65" t="s">
        <v>136</v>
      </c>
      <c r="D17" s="65" t="s">
        <v>137</v>
      </c>
      <c r="E17" s="112" t="s">
        <v>138</v>
      </c>
      <c r="F17" s="114">
        <v>42014</v>
      </c>
      <c r="G17" s="81" t="s">
        <v>219</v>
      </c>
      <c r="H17" s="87">
        <v>9</v>
      </c>
      <c r="I17" s="53">
        <v>10</v>
      </c>
      <c r="J17" s="87">
        <v>8</v>
      </c>
      <c r="K17" s="53">
        <v>10</v>
      </c>
      <c r="L17" s="87">
        <v>9</v>
      </c>
      <c r="M17" s="53">
        <v>9</v>
      </c>
      <c r="N17" s="87">
        <v>9</v>
      </c>
      <c r="O17" s="53">
        <v>9</v>
      </c>
      <c r="P17" s="87">
        <v>3</v>
      </c>
      <c r="Q17" s="53">
        <v>4</v>
      </c>
      <c r="R17" s="87">
        <v>9</v>
      </c>
      <c r="S17" s="53">
        <v>6</v>
      </c>
      <c r="T17" s="113">
        <f t="shared" si="5"/>
        <v>95</v>
      </c>
      <c r="U17" s="44">
        <f t="shared" si="6"/>
        <v>0</v>
      </c>
      <c r="V17" s="107">
        <f t="shared" si="7"/>
        <v>0.79</v>
      </c>
      <c r="W17" s="44" t="str">
        <f t="shared" si="8"/>
        <v>gut</v>
      </c>
      <c r="X17" s="53">
        <f t="shared" si="4"/>
        <v>11</v>
      </c>
    </row>
    <row r="18" spans="1:24" s="30" customFormat="1" ht="19.5" customHeight="1" x14ac:dyDescent="0.2">
      <c r="A18" s="47" t="s">
        <v>13</v>
      </c>
      <c r="B18" s="31">
        <v>5</v>
      </c>
      <c r="C18" s="66" t="s">
        <v>174</v>
      </c>
      <c r="D18" s="66" t="s">
        <v>139</v>
      </c>
      <c r="E18" s="49" t="s">
        <v>197</v>
      </c>
      <c r="F18" s="110">
        <v>42861</v>
      </c>
      <c r="G18" s="80" t="s">
        <v>12</v>
      </c>
      <c r="H18" s="86">
        <v>9</v>
      </c>
      <c r="I18" s="33">
        <v>7</v>
      </c>
      <c r="J18" s="86">
        <v>6</v>
      </c>
      <c r="K18" s="33">
        <v>9</v>
      </c>
      <c r="L18" s="86">
        <v>9</v>
      </c>
      <c r="M18" s="33">
        <v>8</v>
      </c>
      <c r="N18" s="86">
        <v>8</v>
      </c>
      <c r="O18" s="33">
        <v>10</v>
      </c>
      <c r="P18" s="86">
        <v>3</v>
      </c>
      <c r="Q18" s="33">
        <v>6</v>
      </c>
      <c r="R18" s="86">
        <v>9</v>
      </c>
      <c r="S18" s="33">
        <v>8</v>
      </c>
      <c r="T18" s="111">
        <f t="shared" si="5"/>
        <v>92</v>
      </c>
      <c r="U18" s="32">
        <f t="shared" si="6"/>
        <v>0</v>
      </c>
      <c r="V18" s="106">
        <f t="shared" si="7"/>
        <v>0.77</v>
      </c>
      <c r="W18" s="32" t="str">
        <f t="shared" si="8"/>
        <v>gut</v>
      </c>
      <c r="X18" s="33">
        <f t="shared" si="4"/>
        <v>12</v>
      </c>
    </row>
    <row r="19" spans="1:24" s="30" customFormat="1" ht="19.5" customHeight="1" x14ac:dyDescent="0.2">
      <c r="A19" s="48" t="s">
        <v>13</v>
      </c>
      <c r="B19" s="28">
        <v>4</v>
      </c>
      <c r="C19" s="65" t="s">
        <v>97</v>
      </c>
      <c r="D19" s="65" t="s">
        <v>98</v>
      </c>
      <c r="E19" s="67" t="s">
        <v>198</v>
      </c>
      <c r="F19" s="70">
        <v>42262</v>
      </c>
      <c r="G19" s="82" t="s">
        <v>12</v>
      </c>
      <c r="H19" s="88">
        <v>4</v>
      </c>
      <c r="I19" s="89">
        <v>9</v>
      </c>
      <c r="J19" s="88">
        <v>8</v>
      </c>
      <c r="K19" s="89">
        <v>8</v>
      </c>
      <c r="L19" s="88">
        <v>10</v>
      </c>
      <c r="M19" s="89">
        <v>10</v>
      </c>
      <c r="N19" s="88">
        <v>6</v>
      </c>
      <c r="O19" s="89">
        <v>10</v>
      </c>
      <c r="P19" s="88">
        <v>6</v>
      </c>
      <c r="Q19" s="89">
        <v>6</v>
      </c>
      <c r="R19" s="88">
        <v>4</v>
      </c>
      <c r="S19" s="89">
        <v>10</v>
      </c>
      <c r="T19" s="94">
        <f t="shared" si="5"/>
        <v>91</v>
      </c>
      <c r="U19" s="29">
        <f t="shared" si="6"/>
        <v>0</v>
      </c>
      <c r="V19" s="107">
        <f t="shared" si="7"/>
        <v>0.76</v>
      </c>
      <c r="W19" s="29" t="str">
        <f t="shared" si="8"/>
        <v>gut</v>
      </c>
      <c r="X19" s="53">
        <f t="shared" si="4"/>
        <v>13</v>
      </c>
    </row>
    <row r="20" spans="1:24" s="30" customFormat="1" ht="19.5" customHeight="1" x14ac:dyDescent="0.2">
      <c r="A20" s="47" t="s">
        <v>13</v>
      </c>
      <c r="B20" s="31">
        <v>27</v>
      </c>
      <c r="C20" s="66" t="s">
        <v>175</v>
      </c>
      <c r="D20" s="66" t="s">
        <v>140</v>
      </c>
      <c r="E20" s="50" t="s">
        <v>199</v>
      </c>
      <c r="F20" s="104">
        <v>42329</v>
      </c>
      <c r="G20" s="80" t="s">
        <v>217</v>
      </c>
      <c r="H20" s="86">
        <v>9</v>
      </c>
      <c r="I20" s="33">
        <v>10</v>
      </c>
      <c r="J20" s="86">
        <v>7</v>
      </c>
      <c r="K20" s="33">
        <v>10</v>
      </c>
      <c r="L20" s="86">
        <v>7</v>
      </c>
      <c r="M20" s="33">
        <v>10</v>
      </c>
      <c r="N20" s="86">
        <v>10</v>
      </c>
      <c r="O20" s="33">
        <v>5</v>
      </c>
      <c r="P20" s="86">
        <v>2</v>
      </c>
      <c r="Q20" s="33">
        <v>7</v>
      </c>
      <c r="R20" s="86">
        <v>6</v>
      </c>
      <c r="S20" s="33">
        <v>8</v>
      </c>
      <c r="T20" s="93">
        <f t="shared" si="5"/>
        <v>91</v>
      </c>
      <c r="U20" s="32">
        <f t="shared" si="6"/>
        <v>0</v>
      </c>
      <c r="V20" s="106">
        <f t="shared" si="7"/>
        <v>0.76</v>
      </c>
      <c r="W20" s="32" t="str">
        <f t="shared" si="8"/>
        <v>gut</v>
      </c>
      <c r="X20" s="33">
        <f t="shared" si="4"/>
        <v>13</v>
      </c>
    </row>
    <row r="21" spans="1:24" s="30" customFormat="1" ht="19.5" customHeight="1" x14ac:dyDescent="0.2">
      <c r="A21" s="48" t="s">
        <v>13</v>
      </c>
      <c r="B21" s="28">
        <v>31</v>
      </c>
      <c r="C21" s="65" t="s">
        <v>176</v>
      </c>
      <c r="D21" s="65" t="s">
        <v>141</v>
      </c>
      <c r="E21" s="67" t="s">
        <v>225</v>
      </c>
      <c r="F21" s="70">
        <v>42484</v>
      </c>
      <c r="G21" s="82" t="s">
        <v>218</v>
      </c>
      <c r="H21" s="88">
        <v>9</v>
      </c>
      <c r="I21" s="89">
        <v>10</v>
      </c>
      <c r="J21" s="88">
        <v>10</v>
      </c>
      <c r="K21" s="89">
        <v>9</v>
      </c>
      <c r="L21" s="88">
        <v>10</v>
      </c>
      <c r="M21" s="89">
        <v>10</v>
      </c>
      <c r="N21" s="88">
        <v>10</v>
      </c>
      <c r="O21" s="89">
        <v>10</v>
      </c>
      <c r="P21" s="88">
        <v>3</v>
      </c>
      <c r="Q21" s="89">
        <v>2</v>
      </c>
      <c r="R21" s="88">
        <v>4</v>
      </c>
      <c r="S21" s="89">
        <v>3</v>
      </c>
      <c r="T21" s="94">
        <f t="shared" si="5"/>
        <v>90</v>
      </c>
      <c r="U21" s="29">
        <f t="shared" si="6"/>
        <v>0</v>
      </c>
      <c r="V21" s="107">
        <f t="shared" si="7"/>
        <v>0.75</v>
      </c>
      <c r="W21" s="29" t="str">
        <f t="shared" si="8"/>
        <v>gut</v>
      </c>
      <c r="X21" s="53">
        <f t="shared" si="4"/>
        <v>15</v>
      </c>
    </row>
    <row r="22" spans="1:24" s="30" customFormat="1" ht="19.5" customHeight="1" x14ac:dyDescent="0.2">
      <c r="A22" s="47" t="s">
        <v>13</v>
      </c>
      <c r="B22" s="31">
        <v>14</v>
      </c>
      <c r="C22" s="66" t="s">
        <v>142</v>
      </c>
      <c r="D22" s="66" t="s">
        <v>143</v>
      </c>
      <c r="E22" s="50" t="s">
        <v>144</v>
      </c>
      <c r="F22" s="104">
        <v>41380</v>
      </c>
      <c r="G22" s="80" t="s">
        <v>217</v>
      </c>
      <c r="H22" s="86">
        <v>6</v>
      </c>
      <c r="I22" s="33">
        <v>10</v>
      </c>
      <c r="J22" s="86">
        <v>8</v>
      </c>
      <c r="K22" s="33">
        <v>10</v>
      </c>
      <c r="L22" s="86">
        <v>6</v>
      </c>
      <c r="M22" s="33">
        <v>2</v>
      </c>
      <c r="N22" s="86">
        <v>6</v>
      </c>
      <c r="O22" s="33">
        <v>6</v>
      </c>
      <c r="P22" s="86">
        <v>5</v>
      </c>
      <c r="Q22" s="33">
        <v>6</v>
      </c>
      <c r="R22" s="86">
        <v>8</v>
      </c>
      <c r="S22" s="33">
        <v>5</v>
      </c>
      <c r="T22" s="93">
        <f t="shared" si="5"/>
        <v>78</v>
      </c>
      <c r="U22" s="32">
        <f t="shared" si="6"/>
        <v>0</v>
      </c>
      <c r="V22" s="106">
        <f t="shared" si="7"/>
        <v>0.65</v>
      </c>
      <c r="W22" s="32" t="str">
        <f t="shared" si="8"/>
        <v>gut</v>
      </c>
      <c r="X22" s="33">
        <f t="shared" si="4"/>
        <v>16</v>
      </c>
    </row>
    <row r="23" spans="1:24" s="30" customFormat="1" ht="19.5" customHeight="1" x14ac:dyDescent="0.2">
      <c r="A23" s="48" t="s">
        <v>13</v>
      </c>
      <c r="B23" s="28">
        <v>28</v>
      </c>
      <c r="C23" s="65" t="s">
        <v>177</v>
      </c>
      <c r="D23" s="65" t="s">
        <v>178</v>
      </c>
      <c r="E23" s="67" t="s">
        <v>200</v>
      </c>
      <c r="F23" s="70">
        <v>40871</v>
      </c>
      <c r="G23" s="82" t="s">
        <v>218</v>
      </c>
      <c r="H23" s="88">
        <v>6</v>
      </c>
      <c r="I23" s="89">
        <v>10</v>
      </c>
      <c r="J23" s="88">
        <v>3</v>
      </c>
      <c r="K23" s="89">
        <v>5</v>
      </c>
      <c r="L23" s="88">
        <v>6</v>
      </c>
      <c r="M23" s="89">
        <v>8</v>
      </c>
      <c r="N23" s="88">
        <v>8</v>
      </c>
      <c r="O23" s="89">
        <v>6</v>
      </c>
      <c r="P23" s="88">
        <v>7</v>
      </c>
      <c r="Q23" s="89">
        <v>5</v>
      </c>
      <c r="R23" s="88">
        <v>7</v>
      </c>
      <c r="S23" s="89">
        <v>6</v>
      </c>
      <c r="T23" s="94">
        <f t="shared" si="5"/>
        <v>77</v>
      </c>
      <c r="U23" s="29">
        <f t="shared" si="6"/>
        <v>0</v>
      </c>
      <c r="V23" s="107">
        <f t="shared" si="7"/>
        <v>0.64</v>
      </c>
      <c r="W23" s="29" t="str">
        <f t="shared" si="8"/>
        <v>bestanden</v>
      </c>
      <c r="X23" s="53">
        <f t="shared" si="4"/>
        <v>17</v>
      </c>
    </row>
    <row r="24" spans="1:24" s="30" customFormat="1" ht="19.5" customHeight="1" x14ac:dyDescent="0.2">
      <c r="A24" s="47" t="s">
        <v>13</v>
      </c>
      <c r="B24" s="31">
        <v>13</v>
      </c>
      <c r="C24" s="66" t="s">
        <v>179</v>
      </c>
      <c r="D24" s="66" t="s">
        <v>145</v>
      </c>
      <c r="E24" s="50" t="s">
        <v>201</v>
      </c>
      <c r="F24" s="104">
        <v>43207</v>
      </c>
      <c r="G24" s="80" t="s">
        <v>12</v>
      </c>
      <c r="H24" s="86">
        <v>1</v>
      </c>
      <c r="I24" s="33">
        <v>10</v>
      </c>
      <c r="J24" s="86">
        <v>3</v>
      </c>
      <c r="K24" s="33">
        <v>10</v>
      </c>
      <c r="L24" s="86">
        <v>10</v>
      </c>
      <c r="M24" s="33">
        <v>2</v>
      </c>
      <c r="N24" s="86">
        <v>2</v>
      </c>
      <c r="O24" s="33">
        <v>10</v>
      </c>
      <c r="P24" s="86">
        <v>7</v>
      </c>
      <c r="Q24" s="33">
        <v>8</v>
      </c>
      <c r="R24" s="86">
        <v>6</v>
      </c>
      <c r="S24" s="33">
        <v>7</v>
      </c>
      <c r="T24" s="93">
        <f t="shared" si="5"/>
        <v>76</v>
      </c>
      <c r="U24" s="32">
        <f t="shared" si="6"/>
        <v>0</v>
      </c>
      <c r="V24" s="106">
        <f t="shared" si="7"/>
        <v>0.63</v>
      </c>
      <c r="W24" s="32" t="str">
        <f t="shared" si="8"/>
        <v>bestanden</v>
      </c>
      <c r="X24" s="33">
        <f>IF(ISNUMBER(H24),RANK(T24,$T$7:$T$25))</f>
        <v>18</v>
      </c>
    </row>
    <row r="25" spans="1:24" s="30" customFormat="1" ht="19.5" customHeight="1" x14ac:dyDescent="0.2">
      <c r="A25" s="48" t="s">
        <v>13</v>
      </c>
      <c r="B25" s="28">
        <v>24</v>
      </c>
      <c r="C25" s="65" t="s">
        <v>180</v>
      </c>
      <c r="D25" s="65" t="s">
        <v>146</v>
      </c>
      <c r="E25" s="76" t="s">
        <v>202</v>
      </c>
      <c r="F25" s="70">
        <v>41142</v>
      </c>
      <c r="G25" s="82" t="s">
        <v>216</v>
      </c>
      <c r="H25" s="88">
        <v>8</v>
      </c>
      <c r="I25" s="89">
        <v>6</v>
      </c>
      <c r="J25" s="88">
        <v>7</v>
      </c>
      <c r="K25" s="89">
        <v>2</v>
      </c>
      <c r="L25" s="88">
        <v>10</v>
      </c>
      <c r="M25" s="89">
        <v>3</v>
      </c>
      <c r="N25" s="88">
        <v>7</v>
      </c>
      <c r="O25" s="89">
        <v>6</v>
      </c>
      <c r="P25" s="88">
        <v>4</v>
      </c>
      <c r="Q25" s="89">
        <v>8</v>
      </c>
      <c r="R25" s="88">
        <v>6</v>
      </c>
      <c r="S25" s="89">
        <v>7</v>
      </c>
      <c r="T25" s="94">
        <f t="shared" si="5"/>
        <v>74</v>
      </c>
      <c r="U25" s="29">
        <f t="shared" si="6"/>
        <v>0</v>
      </c>
      <c r="V25" s="107">
        <f t="shared" si="7"/>
        <v>0.62</v>
      </c>
      <c r="W25" s="29" t="str">
        <f t="shared" si="8"/>
        <v>bestanden</v>
      </c>
      <c r="X25" s="53">
        <f>IF(ISNUMBER(H25),RANK(T25,$T$7:$T$25))</f>
        <v>19</v>
      </c>
    </row>
    <row r="26" spans="1:24" s="30" customFormat="1" ht="19.5" customHeight="1" x14ac:dyDescent="0.2">
      <c r="A26" s="95" t="s">
        <v>13</v>
      </c>
      <c r="B26" s="96">
        <v>21</v>
      </c>
      <c r="C26" s="97" t="s">
        <v>181</v>
      </c>
      <c r="D26" s="97" t="s">
        <v>147</v>
      </c>
      <c r="E26" s="102" t="s">
        <v>203</v>
      </c>
      <c r="F26" s="105">
        <v>41610</v>
      </c>
      <c r="G26" s="98" t="s">
        <v>217</v>
      </c>
      <c r="H26" s="99">
        <v>10</v>
      </c>
      <c r="I26" s="100">
        <v>10</v>
      </c>
      <c r="J26" s="99">
        <v>10</v>
      </c>
      <c r="K26" s="100">
        <v>10</v>
      </c>
      <c r="L26" s="99">
        <v>8</v>
      </c>
      <c r="M26" s="100">
        <v>10</v>
      </c>
      <c r="N26" s="99">
        <v>8</v>
      </c>
      <c r="O26" s="100">
        <v>6</v>
      </c>
      <c r="P26" s="99">
        <v>9</v>
      </c>
      <c r="Q26" s="100">
        <v>0</v>
      </c>
      <c r="R26" s="99">
        <v>10</v>
      </c>
      <c r="S26" s="100">
        <v>4</v>
      </c>
      <c r="T26" s="103">
        <f t="shared" si="5"/>
        <v>95</v>
      </c>
      <c r="U26" s="101">
        <f t="shared" si="6"/>
        <v>1</v>
      </c>
      <c r="V26" s="108">
        <f t="shared" si="7"/>
        <v>0.79</v>
      </c>
      <c r="W26" s="101" t="str">
        <f t="shared" si="8"/>
        <v>n.B</v>
      </c>
      <c r="X26" s="100"/>
    </row>
    <row r="27" spans="1:24" s="30" customFormat="1" ht="19.5" customHeight="1" x14ac:dyDescent="0.2">
      <c r="A27" s="95" t="s">
        <v>13</v>
      </c>
      <c r="B27" s="96">
        <v>6</v>
      </c>
      <c r="C27" s="97" t="s">
        <v>148</v>
      </c>
      <c r="D27" s="97" t="s">
        <v>182</v>
      </c>
      <c r="E27" s="102" t="s">
        <v>204</v>
      </c>
      <c r="F27" s="105">
        <v>43218</v>
      </c>
      <c r="G27" s="98" t="s">
        <v>217</v>
      </c>
      <c r="H27" s="99">
        <v>0</v>
      </c>
      <c r="I27" s="100">
        <v>10</v>
      </c>
      <c r="J27" s="99">
        <v>10</v>
      </c>
      <c r="K27" s="100">
        <v>9</v>
      </c>
      <c r="L27" s="99">
        <v>10</v>
      </c>
      <c r="M27" s="100">
        <v>6</v>
      </c>
      <c r="N27" s="99">
        <v>7</v>
      </c>
      <c r="O27" s="100">
        <v>10</v>
      </c>
      <c r="P27" s="99">
        <v>3</v>
      </c>
      <c r="Q27" s="100">
        <v>10</v>
      </c>
      <c r="R27" s="99">
        <v>10</v>
      </c>
      <c r="S27" s="100">
        <v>7</v>
      </c>
      <c r="T27" s="103">
        <f t="shared" si="5"/>
        <v>92</v>
      </c>
      <c r="U27" s="101">
        <f t="shared" si="6"/>
        <v>1</v>
      </c>
      <c r="V27" s="108">
        <f t="shared" si="7"/>
        <v>0.77</v>
      </c>
      <c r="W27" s="101" t="str">
        <f t="shared" si="8"/>
        <v>n.B</v>
      </c>
      <c r="X27" s="100"/>
    </row>
    <row r="28" spans="1:24" s="30" customFormat="1" ht="19.5" customHeight="1" x14ac:dyDescent="0.2">
      <c r="A28" s="95" t="s">
        <v>13</v>
      </c>
      <c r="B28" s="96">
        <v>25</v>
      </c>
      <c r="C28" s="97" t="s">
        <v>183</v>
      </c>
      <c r="D28" s="97" t="s">
        <v>95</v>
      </c>
      <c r="E28" s="102" t="s">
        <v>149</v>
      </c>
      <c r="F28" s="105">
        <v>42282</v>
      </c>
      <c r="G28" s="98" t="s">
        <v>216</v>
      </c>
      <c r="H28" s="99">
        <v>9</v>
      </c>
      <c r="I28" s="100">
        <v>10</v>
      </c>
      <c r="J28" s="99">
        <v>9</v>
      </c>
      <c r="K28" s="100">
        <v>10</v>
      </c>
      <c r="L28" s="99">
        <v>10</v>
      </c>
      <c r="M28" s="100">
        <v>0</v>
      </c>
      <c r="N28" s="99">
        <v>9</v>
      </c>
      <c r="O28" s="100">
        <v>6</v>
      </c>
      <c r="P28" s="99">
        <v>7</v>
      </c>
      <c r="Q28" s="100">
        <v>4</v>
      </c>
      <c r="R28" s="99">
        <v>6</v>
      </c>
      <c r="S28" s="100">
        <v>8</v>
      </c>
      <c r="T28" s="103">
        <f t="shared" si="5"/>
        <v>88</v>
      </c>
      <c r="U28" s="101">
        <f t="shared" si="6"/>
        <v>1</v>
      </c>
      <c r="V28" s="108">
        <f t="shared" si="7"/>
        <v>0.73</v>
      </c>
      <c r="W28" s="101" t="str">
        <f t="shared" si="8"/>
        <v>n.B</v>
      </c>
      <c r="X28" s="100"/>
    </row>
    <row r="29" spans="1:24" s="30" customFormat="1" ht="19.5" customHeight="1" x14ac:dyDescent="0.2">
      <c r="A29" s="95" t="s">
        <v>13</v>
      </c>
      <c r="B29" s="96">
        <v>15</v>
      </c>
      <c r="C29" s="97" t="s">
        <v>184</v>
      </c>
      <c r="D29" s="97" t="s">
        <v>185</v>
      </c>
      <c r="E29" s="102" t="s">
        <v>205</v>
      </c>
      <c r="F29" s="105">
        <v>43256</v>
      </c>
      <c r="G29" s="98" t="s">
        <v>216</v>
      </c>
      <c r="H29" s="99">
        <v>7</v>
      </c>
      <c r="I29" s="100">
        <v>8</v>
      </c>
      <c r="J29" s="99">
        <v>10</v>
      </c>
      <c r="K29" s="100">
        <v>7</v>
      </c>
      <c r="L29" s="99">
        <v>10</v>
      </c>
      <c r="M29" s="100">
        <v>8</v>
      </c>
      <c r="N29" s="99">
        <v>10</v>
      </c>
      <c r="O29" s="100">
        <v>10</v>
      </c>
      <c r="P29" s="99">
        <v>0</v>
      </c>
      <c r="Q29" s="100">
        <v>0</v>
      </c>
      <c r="R29" s="99">
        <v>10</v>
      </c>
      <c r="S29" s="100">
        <v>3</v>
      </c>
      <c r="T29" s="103">
        <f t="shared" si="5"/>
        <v>83</v>
      </c>
      <c r="U29" s="101">
        <f t="shared" si="6"/>
        <v>2</v>
      </c>
      <c r="V29" s="108">
        <f t="shared" si="7"/>
        <v>0.69</v>
      </c>
      <c r="W29" s="101" t="str">
        <f t="shared" si="8"/>
        <v>n.B</v>
      </c>
      <c r="X29" s="100"/>
    </row>
    <row r="30" spans="1:24" s="30" customFormat="1" ht="19.5" customHeight="1" x14ac:dyDescent="0.2">
      <c r="A30" s="95" t="s">
        <v>13</v>
      </c>
      <c r="B30" s="96">
        <v>17</v>
      </c>
      <c r="C30" s="97" t="s">
        <v>150</v>
      </c>
      <c r="D30" s="97" t="s">
        <v>151</v>
      </c>
      <c r="E30" s="102" t="s">
        <v>152</v>
      </c>
      <c r="F30" s="105">
        <v>42401</v>
      </c>
      <c r="G30" s="98" t="s">
        <v>216</v>
      </c>
      <c r="H30" s="99">
        <v>0</v>
      </c>
      <c r="I30" s="100">
        <v>0</v>
      </c>
      <c r="J30" s="99">
        <v>9</v>
      </c>
      <c r="K30" s="100">
        <v>10</v>
      </c>
      <c r="L30" s="99">
        <v>10</v>
      </c>
      <c r="M30" s="100">
        <v>10</v>
      </c>
      <c r="N30" s="99">
        <v>10</v>
      </c>
      <c r="O30" s="100">
        <v>4</v>
      </c>
      <c r="P30" s="99">
        <v>8</v>
      </c>
      <c r="Q30" s="100">
        <v>7</v>
      </c>
      <c r="R30" s="99">
        <v>7</v>
      </c>
      <c r="S30" s="100">
        <v>7</v>
      </c>
      <c r="T30" s="103">
        <f t="shared" si="5"/>
        <v>82</v>
      </c>
      <c r="U30" s="101">
        <f t="shared" si="6"/>
        <v>2</v>
      </c>
      <c r="V30" s="108">
        <f t="shared" ref="V30:V34" si="9">ROUND(IF(ISNUMBER(H30),T30/120,""),2)</f>
        <v>0.68</v>
      </c>
      <c r="W30" s="101" t="str">
        <f t="shared" ref="W30:W34" si="10">IF(ISNUMBER(H30),IF(U30&gt;0,"n.B",IF(V30&lt;51%,"n.B.",IF(V30&lt;65%,"bestanden",IF(V30&lt;81%,"gut",IF(V30&lt;91%,"sehr gut","vorzüglich"))))),"")</f>
        <v>n.B</v>
      </c>
      <c r="X30" s="100"/>
    </row>
    <row r="31" spans="1:24" s="30" customFormat="1" ht="19.5" customHeight="1" x14ac:dyDescent="0.2">
      <c r="A31" s="95" t="s">
        <v>13</v>
      </c>
      <c r="B31" s="96">
        <v>32</v>
      </c>
      <c r="C31" s="97" t="s">
        <v>186</v>
      </c>
      <c r="D31" s="97" t="s">
        <v>153</v>
      </c>
      <c r="E31" s="102" t="s">
        <v>206</v>
      </c>
      <c r="F31" s="105">
        <v>42894</v>
      </c>
      <c r="G31" s="98" t="s">
        <v>216</v>
      </c>
      <c r="H31" s="99">
        <v>0</v>
      </c>
      <c r="I31" s="100">
        <v>0</v>
      </c>
      <c r="J31" s="99">
        <v>10</v>
      </c>
      <c r="K31" s="100">
        <v>10</v>
      </c>
      <c r="L31" s="99">
        <v>10</v>
      </c>
      <c r="M31" s="100">
        <v>10</v>
      </c>
      <c r="N31" s="99">
        <v>10</v>
      </c>
      <c r="O31" s="100">
        <v>5</v>
      </c>
      <c r="P31" s="99">
        <v>6</v>
      </c>
      <c r="Q31" s="100">
        <v>9</v>
      </c>
      <c r="R31" s="99">
        <v>6</v>
      </c>
      <c r="S31" s="100">
        <v>6</v>
      </c>
      <c r="T31" s="103">
        <f t="shared" si="5"/>
        <v>82</v>
      </c>
      <c r="U31" s="101">
        <f t="shared" si="6"/>
        <v>2</v>
      </c>
      <c r="V31" s="108">
        <f t="shared" si="9"/>
        <v>0.68</v>
      </c>
      <c r="W31" s="101" t="str">
        <f t="shared" si="10"/>
        <v>n.B</v>
      </c>
      <c r="X31" s="100"/>
    </row>
    <row r="32" spans="1:24" s="30" customFormat="1" ht="19.5" customHeight="1" x14ac:dyDescent="0.2">
      <c r="A32" s="95" t="s">
        <v>13</v>
      </c>
      <c r="B32" s="96">
        <v>12</v>
      </c>
      <c r="C32" s="97" t="s">
        <v>154</v>
      </c>
      <c r="D32" s="97" t="s">
        <v>155</v>
      </c>
      <c r="E32" s="102" t="s">
        <v>156</v>
      </c>
      <c r="F32" s="105">
        <v>41459</v>
      </c>
      <c r="G32" s="98" t="s">
        <v>220</v>
      </c>
      <c r="H32" s="99">
        <v>8</v>
      </c>
      <c r="I32" s="100">
        <v>10</v>
      </c>
      <c r="J32" s="99">
        <v>8</v>
      </c>
      <c r="K32" s="100">
        <v>7</v>
      </c>
      <c r="L32" s="99">
        <v>8</v>
      </c>
      <c r="M32" s="100">
        <v>8</v>
      </c>
      <c r="N32" s="99">
        <v>6</v>
      </c>
      <c r="O32" s="100">
        <v>10</v>
      </c>
      <c r="P32" s="99">
        <v>0</v>
      </c>
      <c r="Q32" s="100">
        <v>0</v>
      </c>
      <c r="R32" s="99">
        <v>9</v>
      </c>
      <c r="S32" s="100">
        <v>7</v>
      </c>
      <c r="T32" s="103">
        <f t="shared" si="5"/>
        <v>81</v>
      </c>
      <c r="U32" s="101">
        <f t="shared" si="6"/>
        <v>2</v>
      </c>
      <c r="V32" s="108">
        <f t="shared" si="9"/>
        <v>0.68</v>
      </c>
      <c r="W32" s="101" t="str">
        <f t="shared" si="10"/>
        <v>n.B</v>
      </c>
      <c r="X32" s="100"/>
    </row>
    <row r="33" spans="1:24" s="30" customFormat="1" ht="19.5" customHeight="1" x14ac:dyDescent="0.2">
      <c r="A33" s="95" t="s">
        <v>13</v>
      </c>
      <c r="B33" s="96">
        <v>11</v>
      </c>
      <c r="C33" s="97" t="s">
        <v>157</v>
      </c>
      <c r="D33" s="97" t="s">
        <v>187</v>
      </c>
      <c r="E33" s="102" t="s">
        <v>207</v>
      </c>
      <c r="F33" s="105">
        <v>41662</v>
      </c>
      <c r="G33" s="98" t="s">
        <v>12</v>
      </c>
      <c r="H33" s="99">
        <v>7</v>
      </c>
      <c r="I33" s="100">
        <v>9</v>
      </c>
      <c r="J33" s="99">
        <v>9</v>
      </c>
      <c r="K33" s="100">
        <v>10</v>
      </c>
      <c r="L33" s="99">
        <v>7</v>
      </c>
      <c r="M33" s="100">
        <v>5</v>
      </c>
      <c r="N33" s="99">
        <v>9</v>
      </c>
      <c r="O33" s="100">
        <v>0</v>
      </c>
      <c r="P33" s="99">
        <v>3</v>
      </c>
      <c r="Q33" s="100">
        <v>1</v>
      </c>
      <c r="R33" s="99">
        <v>6</v>
      </c>
      <c r="S33" s="100">
        <v>10</v>
      </c>
      <c r="T33" s="103">
        <f t="shared" si="5"/>
        <v>76</v>
      </c>
      <c r="U33" s="101">
        <f t="shared" si="6"/>
        <v>1</v>
      </c>
      <c r="V33" s="108">
        <f t="shared" si="9"/>
        <v>0.63</v>
      </c>
      <c r="W33" s="101" t="str">
        <f t="shared" si="10"/>
        <v>n.B</v>
      </c>
      <c r="X33" s="100"/>
    </row>
    <row r="34" spans="1:24" s="30" customFormat="1" ht="19.5" customHeight="1" x14ac:dyDescent="0.2">
      <c r="A34" s="95" t="s">
        <v>13</v>
      </c>
      <c r="B34" s="96">
        <v>22</v>
      </c>
      <c r="C34" s="97" t="s">
        <v>188</v>
      </c>
      <c r="D34" s="97" t="s">
        <v>189</v>
      </c>
      <c r="E34" s="102" t="s">
        <v>208</v>
      </c>
      <c r="F34" s="105">
        <v>43176</v>
      </c>
      <c r="G34" s="98" t="s">
        <v>218</v>
      </c>
      <c r="H34" s="99">
        <v>9</v>
      </c>
      <c r="I34" s="100">
        <v>0</v>
      </c>
      <c r="J34" s="99">
        <v>10</v>
      </c>
      <c r="K34" s="100">
        <v>10</v>
      </c>
      <c r="L34" s="99">
        <v>6</v>
      </c>
      <c r="M34" s="100">
        <v>2</v>
      </c>
      <c r="N34" s="99">
        <v>6</v>
      </c>
      <c r="O34" s="100">
        <v>4</v>
      </c>
      <c r="P34" s="99">
        <v>5</v>
      </c>
      <c r="Q34" s="100">
        <v>7</v>
      </c>
      <c r="R34" s="99">
        <v>10</v>
      </c>
      <c r="S34" s="100">
        <v>7</v>
      </c>
      <c r="T34" s="103">
        <f t="shared" si="5"/>
        <v>76</v>
      </c>
      <c r="U34" s="101">
        <f t="shared" si="6"/>
        <v>1</v>
      </c>
      <c r="V34" s="108">
        <f t="shared" si="9"/>
        <v>0.63</v>
      </c>
      <c r="W34" s="101" t="str">
        <f t="shared" si="10"/>
        <v>n.B</v>
      </c>
      <c r="X34" s="100"/>
    </row>
    <row r="35" spans="1:24" s="30" customFormat="1" ht="19.5" customHeight="1" x14ac:dyDescent="0.2">
      <c r="A35" s="95" t="s">
        <v>13</v>
      </c>
      <c r="B35" s="96">
        <v>3</v>
      </c>
      <c r="C35" s="97" t="s">
        <v>158</v>
      </c>
      <c r="D35" s="97" t="s">
        <v>159</v>
      </c>
      <c r="E35" s="102" t="s">
        <v>209</v>
      </c>
      <c r="F35" s="105">
        <v>42861</v>
      </c>
      <c r="G35" s="98" t="s">
        <v>12</v>
      </c>
      <c r="H35" s="99">
        <v>6</v>
      </c>
      <c r="I35" s="100">
        <v>8</v>
      </c>
      <c r="J35" s="99">
        <v>10</v>
      </c>
      <c r="K35" s="100">
        <v>8</v>
      </c>
      <c r="L35" s="99">
        <v>10</v>
      </c>
      <c r="M35" s="100">
        <v>5</v>
      </c>
      <c r="N35" s="99">
        <v>1</v>
      </c>
      <c r="O35" s="100">
        <v>6</v>
      </c>
      <c r="P35" s="99">
        <v>4</v>
      </c>
      <c r="Q35" s="100">
        <v>0</v>
      </c>
      <c r="R35" s="99">
        <v>5</v>
      </c>
      <c r="S35" s="100">
        <v>0</v>
      </c>
      <c r="T35" s="103">
        <f t="shared" si="5"/>
        <v>63</v>
      </c>
      <c r="U35" s="101">
        <f t="shared" si="6"/>
        <v>2</v>
      </c>
      <c r="V35" s="108">
        <f t="shared" si="7"/>
        <v>0.53</v>
      </c>
      <c r="W35" s="101" t="str">
        <f t="shared" si="8"/>
        <v>n.B</v>
      </c>
      <c r="X35" s="100"/>
    </row>
    <row r="36" spans="1:24" s="30" customFormat="1" ht="19.5" customHeight="1" x14ac:dyDescent="0.2">
      <c r="A36" s="95" t="s">
        <v>13</v>
      </c>
      <c r="B36" s="96">
        <v>2</v>
      </c>
      <c r="C36" s="97" t="s">
        <v>160</v>
      </c>
      <c r="D36" s="97" t="s">
        <v>37</v>
      </c>
      <c r="E36" s="102" t="s">
        <v>210</v>
      </c>
      <c r="F36" s="105">
        <v>43173</v>
      </c>
      <c r="G36" s="98" t="s">
        <v>12</v>
      </c>
      <c r="H36" s="99">
        <v>0</v>
      </c>
      <c r="I36" s="100">
        <v>0</v>
      </c>
      <c r="J36" s="99">
        <v>10</v>
      </c>
      <c r="K36" s="100">
        <v>7</v>
      </c>
      <c r="L36" s="99">
        <v>6</v>
      </c>
      <c r="M36" s="100">
        <v>5</v>
      </c>
      <c r="N36" s="99">
        <v>0</v>
      </c>
      <c r="O36" s="100">
        <v>10</v>
      </c>
      <c r="P36" s="99">
        <v>0</v>
      </c>
      <c r="Q36" s="100">
        <v>4</v>
      </c>
      <c r="R36" s="99">
        <v>10</v>
      </c>
      <c r="S36" s="100">
        <v>7</v>
      </c>
      <c r="T36" s="103">
        <f t="shared" si="5"/>
        <v>59</v>
      </c>
      <c r="U36" s="101">
        <f t="shared" si="6"/>
        <v>4</v>
      </c>
      <c r="V36" s="108">
        <f t="shared" si="7"/>
        <v>0.49</v>
      </c>
      <c r="W36" s="101" t="str">
        <f t="shared" si="8"/>
        <v>n.B</v>
      </c>
      <c r="X36" s="100"/>
    </row>
    <row r="37" spans="1:24" s="30" customFormat="1" ht="19.5" customHeight="1" x14ac:dyDescent="0.2">
      <c r="A37" s="95" t="s">
        <v>13</v>
      </c>
      <c r="B37" s="96">
        <v>33</v>
      </c>
      <c r="C37" s="97" t="s">
        <v>190</v>
      </c>
      <c r="D37" s="97" t="s">
        <v>161</v>
      </c>
      <c r="E37" s="102" t="s">
        <v>226</v>
      </c>
      <c r="F37" s="105">
        <v>42152</v>
      </c>
      <c r="G37" s="98" t="s">
        <v>218</v>
      </c>
      <c r="H37" s="99">
        <v>7</v>
      </c>
      <c r="I37" s="100">
        <v>9</v>
      </c>
      <c r="J37" s="99">
        <v>10</v>
      </c>
      <c r="K37" s="100">
        <v>5</v>
      </c>
      <c r="L37" s="99">
        <v>10</v>
      </c>
      <c r="M37" s="100">
        <v>6</v>
      </c>
      <c r="N37" s="99">
        <v>8</v>
      </c>
      <c r="O37" s="100">
        <v>0</v>
      </c>
      <c r="P37" s="99">
        <v>0</v>
      </c>
      <c r="Q37" s="100">
        <v>0</v>
      </c>
      <c r="R37" s="99">
        <v>0</v>
      </c>
      <c r="S37" s="100">
        <v>0</v>
      </c>
      <c r="T37" s="103">
        <f t="shared" si="5"/>
        <v>55</v>
      </c>
      <c r="U37" s="101">
        <f t="shared" si="6"/>
        <v>5</v>
      </c>
      <c r="V37" s="108">
        <f t="shared" si="7"/>
        <v>0.46</v>
      </c>
      <c r="W37" s="101" t="str">
        <f t="shared" si="8"/>
        <v>n.B</v>
      </c>
      <c r="X37" s="100"/>
    </row>
    <row r="38" spans="1:24" s="30" customFormat="1" ht="19.5" customHeight="1" x14ac:dyDescent="0.2">
      <c r="A38" s="95" t="s">
        <v>13</v>
      </c>
      <c r="B38" s="96">
        <v>10</v>
      </c>
      <c r="C38" s="97" t="s">
        <v>162</v>
      </c>
      <c r="D38" s="97" t="s">
        <v>163</v>
      </c>
      <c r="E38" s="102" t="s">
        <v>211</v>
      </c>
      <c r="F38" s="105">
        <v>42621</v>
      </c>
      <c r="G38" s="98" t="s">
        <v>12</v>
      </c>
      <c r="H38" s="99">
        <v>9</v>
      </c>
      <c r="I38" s="100">
        <v>5</v>
      </c>
      <c r="J38" s="99">
        <v>10</v>
      </c>
      <c r="K38" s="100">
        <v>8</v>
      </c>
      <c r="L38" s="99">
        <v>0</v>
      </c>
      <c r="M38" s="100">
        <v>0</v>
      </c>
      <c r="N38" s="99">
        <v>0</v>
      </c>
      <c r="O38" s="100">
        <v>8</v>
      </c>
      <c r="P38" s="99">
        <v>0</v>
      </c>
      <c r="Q38" s="100">
        <v>0</v>
      </c>
      <c r="R38" s="99">
        <v>5</v>
      </c>
      <c r="S38" s="100">
        <v>0</v>
      </c>
      <c r="T38" s="103">
        <f t="shared" ref="T38" si="11">SUM(H38:S38)</f>
        <v>45</v>
      </c>
      <c r="U38" s="101">
        <f t="shared" ref="U38" si="12">COUNTIF(H38:S38,0)</f>
        <v>6</v>
      </c>
      <c r="V38" s="108">
        <f t="shared" si="7"/>
        <v>0.38</v>
      </c>
      <c r="W38" s="101" t="str">
        <f t="shared" si="8"/>
        <v>n.B</v>
      </c>
      <c r="X38" s="100"/>
    </row>
    <row r="39" spans="1:24" s="30" customFormat="1" ht="19.5" customHeight="1" thickBot="1" x14ac:dyDescent="0.25">
      <c r="A39" s="130" t="s">
        <v>13</v>
      </c>
      <c r="B39" s="131">
        <v>20</v>
      </c>
      <c r="C39" s="132" t="s">
        <v>191</v>
      </c>
      <c r="D39" s="132" t="s">
        <v>164</v>
      </c>
      <c r="E39" s="133" t="s">
        <v>212</v>
      </c>
      <c r="F39" s="134">
        <v>42903</v>
      </c>
      <c r="G39" s="135" t="s">
        <v>217</v>
      </c>
      <c r="H39" s="136"/>
      <c r="I39" s="137"/>
      <c r="J39" s="136"/>
      <c r="K39" s="137"/>
      <c r="L39" s="136"/>
      <c r="M39" s="137"/>
      <c r="N39" s="136"/>
      <c r="O39" s="137"/>
      <c r="P39" s="136"/>
      <c r="Q39" s="137"/>
      <c r="R39" s="136"/>
      <c r="S39" s="137"/>
      <c r="T39" s="138"/>
      <c r="U39" s="139"/>
      <c r="V39" s="140"/>
      <c r="W39" s="139" t="s">
        <v>122</v>
      </c>
      <c r="X39" s="137"/>
    </row>
  </sheetData>
  <sheetProtection autoFilter="0"/>
  <mergeCells count="22">
    <mergeCell ref="H6:I6"/>
    <mergeCell ref="J6:K6"/>
    <mergeCell ref="L6:M6"/>
    <mergeCell ref="N6:O6"/>
    <mergeCell ref="P6:Q6"/>
    <mergeCell ref="R6:S6"/>
    <mergeCell ref="P5:S5"/>
    <mergeCell ref="T5:T6"/>
    <mergeCell ref="U5:U6"/>
    <mergeCell ref="V5:V6"/>
    <mergeCell ref="W5:W6"/>
    <mergeCell ref="X5:X6"/>
    <mergeCell ref="H2:W2"/>
    <mergeCell ref="A4:E4"/>
    <mergeCell ref="H4:X4"/>
    <mergeCell ref="A5:B6"/>
    <mergeCell ref="C5:D6"/>
    <mergeCell ref="E5:E6"/>
    <mergeCell ref="F5:F6"/>
    <mergeCell ref="G5:G6"/>
    <mergeCell ref="H5:K5"/>
    <mergeCell ref="L5:O5"/>
  </mergeCells>
  <printOptions horizontalCentered="1"/>
  <pageMargins left="0.23622047244094491" right="0.23622047244094491" top="0.74803149606299213" bottom="0.39370078740157483" header="0.55118110236220474" footer="0.23622047244094491"/>
  <pageSetup paperSize="9" scale="75" orientation="landscape" r:id="rId1"/>
  <headerFooter alignWithMargins="0">
    <oddHeader>&amp;C&amp;"Arial,Fett Kursiv"&amp;14&amp;A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Anfängerklasse</vt:lpstr>
      <vt:lpstr>Fortgeschrittenenklasse</vt:lpstr>
      <vt:lpstr>Anfängerklasse!Druckbereich</vt:lpstr>
      <vt:lpstr>Fortgeschrittenenklasse!Druckbereich</vt:lpstr>
      <vt:lpstr>Anfängerklasse!Drucktitel</vt:lpstr>
      <vt:lpstr>Fortgeschrittenenklasse!Drucktitel</vt:lpstr>
    </vt:vector>
  </TitlesOfParts>
  <Company>T-Com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SCe Bremen, ZNK</dc:creator>
  <cp:lastModifiedBy>Wolfgang</cp:lastModifiedBy>
  <cp:lastPrinted>2020-09-15T11:22:00Z</cp:lastPrinted>
  <dcterms:created xsi:type="dcterms:W3CDTF">2011-08-23T10:39:44Z</dcterms:created>
  <dcterms:modified xsi:type="dcterms:W3CDTF">2020-09-15T11:23:00Z</dcterms:modified>
</cp:coreProperties>
</file>