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lfgang\Der Retriever\Sisu\WT 2023\"/>
    </mc:Choice>
  </mc:AlternateContent>
  <bookViews>
    <workbookView xWindow="120" yWindow="15" windowWidth="18960" windowHeight="11325"/>
  </bookViews>
  <sheets>
    <sheet name="Offene" sheetId="2" r:id="rId1"/>
  </sheets>
  <calcPr calcId="162913"/>
</workbook>
</file>

<file path=xl/calcChain.xml><?xml version="1.0" encoding="utf-8"?>
<calcChain xmlns="http://schemas.openxmlformats.org/spreadsheetml/2006/main">
  <c r="M40" i="2" l="1"/>
  <c r="O40" i="2" s="1"/>
  <c r="N40" i="2"/>
  <c r="Q40" i="2" s="1"/>
  <c r="M39" i="2"/>
  <c r="O39" i="2" s="1"/>
  <c r="N39" i="2"/>
  <c r="M45" i="2"/>
  <c r="O45" i="2" s="1"/>
  <c r="N45" i="2"/>
  <c r="Q45" i="2" s="1"/>
  <c r="M36" i="2"/>
  <c r="O36" i="2" s="1"/>
  <c r="N36" i="2"/>
  <c r="M41" i="2"/>
  <c r="O41" i="2" s="1"/>
  <c r="N41" i="2"/>
  <c r="M47" i="2"/>
  <c r="O47" i="2" s="1"/>
  <c r="N47" i="2"/>
  <c r="M44" i="2"/>
  <c r="O44" i="2" s="1"/>
  <c r="N44" i="2"/>
  <c r="M43" i="2"/>
  <c r="O43" i="2" s="1"/>
  <c r="N43" i="2"/>
  <c r="Q43" i="2" s="1"/>
  <c r="M35" i="2"/>
  <c r="O35" i="2" s="1"/>
  <c r="N35" i="2"/>
  <c r="Q35" i="2" s="1"/>
  <c r="M31" i="2"/>
  <c r="O31" i="2" s="1"/>
  <c r="N31" i="2"/>
  <c r="Q31" i="2" s="1"/>
  <c r="M46" i="2"/>
  <c r="O46" i="2" s="1"/>
  <c r="N46" i="2"/>
  <c r="Q46" i="2" s="1"/>
  <c r="M48" i="2"/>
  <c r="O48" i="2" s="1"/>
  <c r="N48" i="2"/>
  <c r="Q48" i="2" s="1"/>
  <c r="Q60" i="2"/>
  <c r="Q59" i="2"/>
  <c r="Q58" i="2"/>
  <c r="M49" i="2"/>
  <c r="O49" i="2" s="1"/>
  <c r="N49" i="2"/>
  <c r="Q49" i="2" s="1"/>
  <c r="M37" i="2"/>
  <c r="O37" i="2" s="1"/>
  <c r="N37" i="2"/>
  <c r="M38" i="2"/>
  <c r="O38" i="2" s="1"/>
  <c r="N38" i="2"/>
  <c r="Q38" i="2" s="1"/>
  <c r="M32" i="2"/>
  <c r="O32" i="2" s="1"/>
  <c r="N32" i="2"/>
  <c r="M29" i="2"/>
  <c r="O29" i="2" s="1"/>
  <c r="N29" i="2"/>
  <c r="Q44" i="2" l="1"/>
  <c r="Q39" i="2"/>
  <c r="Q47" i="2"/>
  <c r="Q41" i="2"/>
  <c r="Q36" i="2"/>
  <c r="Q32" i="2"/>
  <c r="Q37" i="2"/>
  <c r="Q29" i="2"/>
  <c r="Q56" i="2"/>
  <c r="Q57" i="2"/>
  <c r="M25" i="2"/>
  <c r="N25" i="2"/>
  <c r="M26" i="2"/>
  <c r="N26" i="2"/>
  <c r="M27" i="2"/>
  <c r="N27" i="2"/>
  <c r="M28" i="2"/>
  <c r="N28" i="2"/>
  <c r="M30" i="2"/>
  <c r="N30" i="2"/>
  <c r="M34" i="2"/>
  <c r="O34" i="2" s="1"/>
  <c r="N34" i="2"/>
  <c r="M33" i="2"/>
  <c r="O33" i="2" s="1"/>
  <c r="N33" i="2"/>
  <c r="Q33" i="2" s="1"/>
  <c r="M42" i="2"/>
  <c r="O42" i="2" s="1"/>
  <c r="N42" i="2"/>
  <c r="O26" i="2" l="1"/>
  <c r="O28" i="2"/>
  <c r="O30" i="2"/>
  <c r="Q30" i="2" s="1"/>
  <c r="O27" i="2"/>
  <c r="Q27" i="2" s="1"/>
  <c r="O25" i="2"/>
  <c r="Q25" i="2" s="1"/>
  <c r="Q34" i="2"/>
  <c r="Q28" i="2"/>
  <c r="Q55" i="2"/>
  <c r="Q54" i="2"/>
  <c r="Q53" i="2"/>
  <c r="Q52" i="2"/>
  <c r="Q51" i="2"/>
  <c r="Q50" i="2"/>
  <c r="Q42" i="2"/>
  <c r="Q26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P27" i="2" l="1"/>
  <c r="P28" i="2"/>
  <c r="P11" i="2"/>
  <c r="P29" i="2"/>
  <c r="P13" i="2"/>
  <c r="P15" i="2"/>
  <c r="O17" i="2"/>
  <c r="Q17" i="2" s="1"/>
  <c r="P17" i="2"/>
  <c r="O19" i="2"/>
  <c r="Q19" i="2" s="1"/>
  <c r="P19" i="2"/>
  <c r="O21" i="2"/>
  <c r="Q21" i="2" s="1"/>
  <c r="P21" i="2"/>
  <c r="O23" i="2"/>
  <c r="P23" i="2"/>
  <c r="P25" i="2"/>
  <c r="P30" i="2"/>
  <c r="P26" i="2"/>
  <c r="O12" i="2"/>
  <c r="Q12" i="2" s="1"/>
  <c r="P12" i="2"/>
  <c r="P14" i="2"/>
  <c r="O16" i="2"/>
  <c r="Q16" i="2" s="1"/>
  <c r="P16" i="2"/>
  <c r="O18" i="2"/>
  <c r="Q18" i="2" s="1"/>
  <c r="P18" i="2"/>
  <c r="O20" i="2"/>
  <c r="Q20" i="2" s="1"/>
  <c r="P20" i="2"/>
  <c r="O22" i="2"/>
  <c r="Q22" i="2" s="1"/>
  <c r="P22" i="2"/>
  <c r="O24" i="2"/>
  <c r="Q24" i="2" s="1"/>
  <c r="P24" i="2"/>
  <c r="O11" i="2"/>
  <c r="Q11" i="2" s="1"/>
  <c r="O15" i="2"/>
  <c r="Q15" i="2" s="1"/>
  <c r="O14" i="2"/>
  <c r="Q14" i="2" s="1"/>
  <c r="O13" i="2"/>
  <c r="Q13" i="2" s="1"/>
  <c r="Q23" i="2"/>
</calcChain>
</file>

<file path=xl/sharedStrings.xml><?xml version="1.0" encoding="utf-8"?>
<sst xmlns="http://schemas.openxmlformats.org/spreadsheetml/2006/main" count="257" uniqueCount="162">
  <si>
    <t>R/G</t>
  </si>
  <si>
    <t>Wurfdatum</t>
  </si>
  <si>
    <t>G/R</t>
  </si>
  <si>
    <t>L/H</t>
  </si>
  <si>
    <t>Köhler</t>
  </si>
  <si>
    <t>Wolfgang</t>
  </si>
  <si>
    <t>Weljesten Trust Sisu Au</t>
  </si>
  <si>
    <t>%</t>
  </si>
  <si>
    <t xml:space="preserve">Bergwald-Trophy 23.04.2022
</t>
  </si>
  <si>
    <t>Legende</t>
  </si>
  <si>
    <t>nicht bestanden</t>
  </si>
  <si>
    <t>51 - 64%</t>
  </si>
  <si>
    <t>65 - 80%</t>
  </si>
  <si>
    <t>81 - 90%</t>
  </si>
  <si>
    <t>91 - 100%</t>
  </si>
  <si>
    <t>bestanden</t>
  </si>
  <si>
    <t>gut</t>
  </si>
  <si>
    <t>sehr gut</t>
  </si>
  <si>
    <t>vorzüglich</t>
  </si>
  <si>
    <t>0 - 50%</t>
  </si>
  <si>
    <t>Start Nr.</t>
  </si>
  <si>
    <t>Hundeführer</t>
  </si>
  <si>
    <t>Hund</t>
  </si>
  <si>
    <t>Gespann</t>
  </si>
  <si>
    <t>Punkte</t>
  </si>
  <si>
    <t>∑</t>
  </si>
  <si>
    <t>Null</t>
  </si>
  <si>
    <t>Platz</t>
  </si>
  <si>
    <t>Prädikat</t>
  </si>
  <si>
    <t>Aufgabe 1</t>
  </si>
  <si>
    <t>Aufgabe 2</t>
  </si>
  <si>
    <t>Aufgabe 3</t>
  </si>
  <si>
    <t>Aufgabe 4</t>
  </si>
  <si>
    <t>Aufgabe 5</t>
  </si>
  <si>
    <t>O</t>
  </si>
  <si>
    <t>Herrmann</t>
  </si>
  <si>
    <t>Volker</t>
  </si>
  <si>
    <t>Dierks-Meyer</t>
  </si>
  <si>
    <t>Bernadette</t>
  </si>
  <si>
    <t>Kingsdale Meadow Cinnamon</t>
  </si>
  <si>
    <t>Chestnut Hunters Chip</t>
  </si>
  <si>
    <t>Dziambor</t>
  </si>
  <si>
    <t>Hubert</t>
  </si>
  <si>
    <t>Stonehunter Pietra</t>
  </si>
  <si>
    <t>Tripp</t>
  </si>
  <si>
    <t>Hans-Josef</t>
  </si>
  <si>
    <t>Stonehunter Oppdal Ole</t>
  </si>
  <si>
    <t>abgebrochen</t>
  </si>
  <si>
    <t>Annette
Präkelt</t>
  </si>
  <si>
    <t>Boye Rassmusen</t>
  </si>
  <si>
    <t>Paul
O'Brian</t>
  </si>
  <si>
    <t>Moira
Frank</t>
  </si>
  <si>
    <t>Francesca
Lastrucci</t>
  </si>
  <si>
    <t>Hauch</t>
  </si>
  <si>
    <t>Hans- Joachim</t>
  </si>
  <si>
    <t>Aldagessem's Elwood</t>
  </si>
  <si>
    <t>L/R</t>
  </si>
  <si>
    <t>Viereckl</t>
  </si>
  <si>
    <t>Anne-Marie</t>
  </si>
  <si>
    <t>Glengad Charlotte</t>
  </si>
  <si>
    <t>Wawrzyniak</t>
  </si>
  <si>
    <t>Andre</t>
  </si>
  <si>
    <t>Gladline Jazzman</t>
  </si>
  <si>
    <t>Heuer</t>
  </si>
  <si>
    <t>Anja</t>
  </si>
  <si>
    <t>Trust in senses Angel</t>
  </si>
  <si>
    <t>G/H</t>
  </si>
  <si>
    <t>Braaker</t>
  </si>
  <si>
    <t>Jan Christian</t>
  </si>
  <si>
    <t>Borby's Born to be wild Charly Chaplin</t>
  </si>
  <si>
    <t>Hankel</t>
  </si>
  <si>
    <t>Sonja</t>
  </si>
  <si>
    <t>Nandi vom alten Trappisten Kloster</t>
  </si>
  <si>
    <t>Braaker-Lohnert</t>
  </si>
  <si>
    <t>Christiane</t>
  </si>
  <si>
    <t>Borby's Almighty Sweet Lilly</t>
  </si>
  <si>
    <t>Ehlerding</t>
  </si>
  <si>
    <t>Barbara</t>
  </si>
  <si>
    <t>Limitless Campina</t>
  </si>
  <si>
    <t>Schröder</t>
  </si>
  <si>
    <t>Susanne</t>
  </si>
  <si>
    <t>Aldagessem's Dual Louvel</t>
  </si>
  <si>
    <t>Kulpe</t>
  </si>
  <si>
    <t>Christian</t>
  </si>
  <si>
    <t>Crannfieldlanes Amira</t>
  </si>
  <si>
    <t>Hallmann</t>
  </si>
  <si>
    <t>Cordula</t>
  </si>
  <si>
    <t>Marks And Blinds Deputy Oskar</t>
  </si>
  <si>
    <t>Bücker</t>
  </si>
  <si>
    <t>Katrin</t>
  </si>
  <si>
    <t>Blackthorn Wild Jagger</t>
  </si>
  <si>
    <t>Herrfurth</t>
  </si>
  <si>
    <t>Andreas</t>
  </si>
  <si>
    <t>Cool Marker's GabStone</t>
  </si>
  <si>
    <t>Kern</t>
  </si>
  <si>
    <t>Rainer</t>
  </si>
  <si>
    <t>Lesser Burdock Dundee</t>
  </si>
  <si>
    <t>Jeromin</t>
  </si>
  <si>
    <t>Klaus</t>
  </si>
  <si>
    <t>Alan Miles of Seaside Amber</t>
  </si>
  <si>
    <t>Ripke</t>
  </si>
  <si>
    <t>Stefan</t>
  </si>
  <si>
    <t>Bailey's Vision Amy</t>
  </si>
  <si>
    <t>Hungerland</t>
  </si>
  <si>
    <t>Frank</t>
  </si>
  <si>
    <t>Beast of Forest Baxxter</t>
  </si>
  <si>
    <t>Rother</t>
  </si>
  <si>
    <t>Melanie</t>
  </si>
  <si>
    <t>Bonfire Worker Bexx</t>
  </si>
  <si>
    <t>Duwentäster</t>
  </si>
  <si>
    <t>Nicole</t>
  </si>
  <si>
    <t>Karla Lovis vom Lipperoder Bruch</t>
  </si>
  <si>
    <t>Cinquoncie</t>
  </si>
  <si>
    <t>Sara</t>
  </si>
  <si>
    <t>Aldagessem's Estivo</t>
  </si>
  <si>
    <t>Ziese</t>
  </si>
  <si>
    <t>Kathrin</t>
  </si>
  <si>
    <t>Beechdale's Jazzman</t>
  </si>
  <si>
    <t>abgesagt</t>
  </si>
  <si>
    <t>Freier</t>
  </si>
  <si>
    <t>Christine v.</t>
  </si>
  <si>
    <t>Beechdale's Kabak</t>
  </si>
  <si>
    <t>Stanzel</t>
  </si>
  <si>
    <t>Silke</t>
  </si>
  <si>
    <t>Borby's Born to be wild Joy's Fiene</t>
  </si>
  <si>
    <t>Gruna</t>
  </si>
  <si>
    <t>Verena</t>
  </si>
  <si>
    <t>Zandawn's Fisherman</t>
  </si>
  <si>
    <t>Heine</t>
  </si>
  <si>
    <t>Andrea</t>
  </si>
  <si>
    <t>Quick Stepers Jacy Moon</t>
  </si>
  <si>
    <t>Deutschmann</t>
  </si>
  <si>
    <t>Eva</t>
  </si>
  <si>
    <t>Fantastik Saga von der Kaninhütte</t>
  </si>
  <si>
    <t>Rickmann</t>
  </si>
  <si>
    <t>Maren</t>
  </si>
  <si>
    <t>Highwalk Katie</t>
  </si>
  <si>
    <t>?</t>
  </si>
  <si>
    <t>Kattenhorn</t>
  </si>
  <si>
    <t>Gabriele</t>
  </si>
  <si>
    <t>Marks And Blinds Don Dyke</t>
  </si>
  <si>
    <t>Behrens</t>
  </si>
  <si>
    <t>Jörg</t>
  </si>
  <si>
    <t>Lesser Burdock Harvey</t>
  </si>
  <si>
    <t>Baukrowitz</t>
  </si>
  <si>
    <t>Westlands Lady Noir</t>
  </si>
  <si>
    <t>Penning</t>
  </si>
  <si>
    <t>Karin</t>
  </si>
  <si>
    <t>Stoatshead Flo</t>
  </si>
  <si>
    <t>Heemann-Düx</t>
  </si>
  <si>
    <t>Oldmoorland Curious Claire</t>
  </si>
  <si>
    <t>FC/H</t>
  </si>
  <si>
    <t>Schröter</t>
  </si>
  <si>
    <t>Ellen</t>
  </si>
  <si>
    <t>Windingbrooks Autumn Toffi</t>
  </si>
  <si>
    <t xml:space="preserve">Lenßen </t>
  </si>
  <si>
    <t xml:space="preserve">Sabine </t>
  </si>
  <si>
    <t>Meghan of Gina's Home</t>
  </si>
  <si>
    <t>Ergebnisse - Open am 04.03.2023</t>
  </si>
  <si>
    <t>Richter: Annette Präkelt, Paul O'Brian, Moira Frank,</t>
  </si>
  <si>
    <t>Francesca Lastrucci</t>
  </si>
  <si>
    <t>Workingtest HeideCup 2023 in Müden Örtze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</si>
</sst>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b/>
      <sz val="8.5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20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</cellStyleXfs>
  <cellXfs count="1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shrinkToFit="1"/>
    </xf>
    <xf numFmtId="0" fontId="8" fillId="0" borderId="1" xfId="3" applyFont="1" applyFill="1" applyBorder="1" applyAlignment="1" applyProtection="1">
      <alignment horizontal="center"/>
    </xf>
    <xf numFmtId="9" fontId="8" fillId="0" borderId="1" xfId="2" applyNumberFormat="1" applyFont="1" applyFill="1" applyBorder="1" applyAlignment="1" applyProtection="1">
      <alignment horizontal="center"/>
    </xf>
    <xf numFmtId="0" fontId="7" fillId="0" borderId="1" xfId="3" applyFont="1" applyFill="1" applyBorder="1" applyAlignment="1">
      <alignment horizontal="center"/>
    </xf>
    <xf numFmtId="0" fontId="8" fillId="0" borderId="3" xfId="3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>
      <alignment horizontal="center" shrinkToFit="1"/>
    </xf>
    <xf numFmtId="0" fontId="11" fillId="0" borderId="1" xfId="3" applyFont="1" applyFill="1" applyBorder="1" applyAlignment="1" applyProtection="1">
      <alignment horizontal="center"/>
    </xf>
    <xf numFmtId="0" fontId="5" fillId="0" borderId="1" xfId="3" applyFont="1" applyFill="1" applyBorder="1" applyAlignment="1">
      <alignment horizontal="center"/>
    </xf>
    <xf numFmtId="0" fontId="11" fillId="0" borderId="3" xfId="3" applyFont="1" applyFill="1" applyBorder="1" applyAlignment="1" applyProtection="1">
      <alignment horizontal="center"/>
    </xf>
    <xf numFmtId="1" fontId="9" fillId="2" borderId="1" xfId="0" applyNumberFormat="1" applyFont="1" applyFill="1" applyBorder="1" applyAlignment="1">
      <alignment horizontal="center" shrinkToFit="1"/>
    </xf>
    <xf numFmtId="0" fontId="11" fillId="2" borderId="1" xfId="3" applyFont="1" applyFill="1" applyBorder="1" applyAlignment="1" applyProtection="1">
      <alignment horizontal="center"/>
    </xf>
    <xf numFmtId="0" fontId="5" fillId="2" borderId="1" xfId="3" applyFont="1" applyFill="1" applyBorder="1" applyAlignment="1">
      <alignment horizontal="center"/>
    </xf>
    <xf numFmtId="0" fontId="11" fillId="2" borderId="3" xfId="3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14" fontId="7" fillId="0" borderId="7" xfId="0" applyNumberFormat="1" applyFont="1" applyFill="1" applyBorder="1" applyAlignment="1">
      <alignment horizontal="center"/>
    </xf>
    <xf numFmtId="14" fontId="10" fillId="0" borderId="7" xfId="0" applyNumberFormat="1" applyFont="1" applyFill="1" applyBorder="1" applyAlignment="1">
      <alignment horizontal="center"/>
    </xf>
    <xf numFmtId="14" fontId="10" fillId="2" borderId="7" xfId="0" applyNumberFormat="1" applyFont="1" applyFill="1" applyBorder="1" applyAlignment="1">
      <alignment horizontal="center"/>
    </xf>
    <xf numFmtId="1" fontId="7" fillId="0" borderId="8" xfId="3" applyNumberFormat="1" applyFont="1" applyFill="1" applyBorder="1" applyAlignment="1" applyProtection="1">
      <alignment horizontal="center"/>
    </xf>
    <xf numFmtId="1" fontId="5" fillId="0" borderId="8" xfId="3" applyNumberFormat="1" applyFont="1" applyFill="1" applyBorder="1" applyAlignment="1" applyProtection="1">
      <alignment horizontal="center"/>
    </xf>
    <xf numFmtId="1" fontId="5" fillId="2" borderId="8" xfId="3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wrapText="1"/>
    </xf>
    <xf numFmtId="0" fontId="1" fillId="0" borderId="22" xfId="0" applyFont="1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center" shrinkToFit="1"/>
    </xf>
    <xf numFmtId="1" fontId="5" fillId="2" borderId="20" xfId="3" applyNumberFormat="1" applyFont="1" applyFill="1" applyBorder="1" applyAlignment="1" applyProtection="1">
      <alignment horizontal="center"/>
    </xf>
    <xf numFmtId="0" fontId="11" fillId="2" borderId="5" xfId="3" applyFont="1" applyFill="1" applyBorder="1" applyAlignment="1" applyProtection="1">
      <alignment horizontal="center"/>
    </xf>
    <xf numFmtId="0" fontId="5" fillId="2" borderId="5" xfId="3" applyFont="1" applyFill="1" applyBorder="1" applyAlignment="1">
      <alignment horizontal="center"/>
    </xf>
    <xf numFmtId="0" fontId="11" fillId="2" borderId="6" xfId="3" applyFont="1" applyFill="1" applyBorder="1" applyAlignment="1" applyProtection="1">
      <alignment horizontal="center"/>
    </xf>
    <xf numFmtId="9" fontId="8" fillId="2" borderId="1" xfId="2" applyNumberFormat="1" applyFont="1" applyFill="1" applyBorder="1" applyAlignment="1" applyProtection="1">
      <alignment horizontal="center"/>
    </xf>
    <xf numFmtId="14" fontId="10" fillId="2" borderId="18" xfId="0" applyNumberFormat="1" applyFont="1" applyFill="1" applyBorder="1" applyAlignment="1">
      <alignment horizontal="center"/>
    </xf>
    <xf numFmtId="9" fontId="8" fillId="2" borderId="5" xfId="2" applyNumberFormat="1" applyFont="1" applyFill="1" applyBorder="1" applyAlignment="1" applyProtection="1">
      <alignment horizontal="center"/>
    </xf>
    <xf numFmtId="1" fontId="9" fillId="4" borderId="1" xfId="0" applyNumberFormat="1" applyFont="1" applyFill="1" applyBorder="1" applyAlignment="1">
      <alignment horizontal="center" shrinkToFit="1"/>
    </xf>
    <xf numFmtId="14" fontId="10" fillId="4" borderId="7" xfId="0" applyNumberFormat="1" applyFont="1" applyFill="1" applyBorder="1" applyAlignment="1">
      <alignment horizontal="center"/>
    </xf>
    <xf numFmtId="1" fontId="5" fillId="4" borderId="8" xfId="3" applyNumberFormat="1" applyFont="1" applyFill="1" applyBorder="1" applyAlignment="1" applyProtection="1">
      <alignment horizontal="center"/>
    </xf>
    <xf numFmtId="0" fontId="11" fillId="4" borderId="1" xfId="3" applyFont="1" applyFill="1" applyBorder="1" applyAlignment="1" applyProtection="1">
      <alignment horizontal="center"/>
    </xf>
    <xf numFmtId="9" fontId="8" fillId="4" borderId="1" xfId="2" applyNumberFormat="1" applyFont="1" applyFill="1" applyBorder="1" applyAlignment="1" applyProtection="1">
      <alignment horizontal="center"/>
    </xf>
    <xf numFmtId="0" fontId="5" fillId="4" borderId="1" xfId="3" applyFont="1" applyFill="1" applyBorder="1" applyAlignment="1">
      <alignment horizontal="center"/>
    </xf>
    <xf numFmtId="0" fontId="11" fillId="4" borderId="3" xfId="3" applyFont="1" applyFill="1" applyBorder="1" applyAlignment="1" applyProtection="1">
      <alignment horizontal="center"/>
    </xf>
    <xf numFmtId="1" fontId="7" fillId="4" borderId="1" xfId="0" applyNumberFormat="1" applyFont="1" applyFill="1" applyBorder="1" applyAlignment="1">
      <alignment horizontal="center" shrinkToFit="1"/>
    </xf>
    <xf numFmtId="14" fontId="7" fillId="4" borderId="7" xfId="0" applyNumberFormat="1" applyFont="1" applyFill="1" applyBorder="1" applyAlignment="1">
      <alignment horizontal="center"/>
    </xf>
    <xf numFmtId="1" fontId="7" fillId="4" borderId="8" xfId="3" applyNumberFormat="1" applyFont="1" applyFill="1" applyBorder="1" applyAlignment="1" applyProtection="1">
      <alignment horizontal="center"/>
    </xf>
    <xf numFmtId="0" fontId="8" fillId="4" borderId="1" xfId="3" applyFont="1" applyFill="1" applyBorder="1" applyAlignment="1" applyProtection="1">
      <alignment horizontal="center"/>
    </xf>
    <xf numFmtId="0" fontId="8" fillId="4" borderId="3" xfId="3" applyFont="1" applyFill="1" applyBorder="1" applyAlignment="1" applyProtection="1">
      <alignment horizontal="center"/>
    </xf>
    <xf numFmtId="1" fontId="7" fillId="4" borderId="15" xfId="0" applyNumberFormat="1" applyFont="1" applyFill="1" applyBorder="1" applyAlignment="1">
      <alignment horizontal="center" shrinkToFit="1"/>
    </xf>
    <xf numFmtId="14" fontId="7" fillId="4" borderId="17" xfId="0" applyNumberFormat="1" applyFont="1" applyFill="1" applyBorder="1" applyAlignment="1">
      <alignment horizontal="center"/>
    </xf>
    <xf numFmtId="1" fontId="7" fillId="4" borderId="19" xfId="3" applyNumberFormat="1" applyFont="1" applyFill="1" applyBorder="1" applyAlignment="1" applyProtection="1">
      <alignment horizontal="center"/>
    </xf>
    <xf numFmtId="0" fontId="8" fillId="4" borderId="15" xfId="3" applyFont="1" applyFill="1" applyBorder="1" applyAlignment="1" applyProtection="1">
      <alignment horizontal="center"/>
    </xf>
    <xf numFmtId="9" fontId="8" fillId="4" borderId="15" xfId="2" applyNumberFormat="1" applyFont="1" applyFill="1" applyBorder="1" applyAlignment="1" applyProtection="1">
      <alignment horizontal="center"/>
    </xf>
    <xf numFmtId="0" fontId="7" fillId="4" borderId="15" xfId="3" applyFont="1" applyFill="1" applyBorder="1" applyAlignment="1">
      <alignment horizontal="center"/>
    </xf>
    <xf numFmtId="0" fontId="8" fillId="4" borderId="16" xfId="3" applyFont="1" applyFill="1" applyBorder="1" applyAlignment="1" applyProtection="1">
      <alignment horizontal="center"/>
    </xf>
    <xf numFmtId="0" fontId="7" fillId="4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4" fontId="5" fillId="0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7" fillId="4" borderId="26" xfId="3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/>
    </xf>
    <xf numFmtId="14" fontId="5" fillId="2" borderId="7" xfId="0" applyNumberFormat="1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1" fontId="7" fillId="4" borderId="29" xfId="0" applyNumberFormat="1" applyFont="1" applyFill="1" applyBorder="1" applyAlignment="1">
      <alignment horizontal="center" shrinkToFit="1"/>
    </xf>
    <xf numFmtId="1" fontId="7" fillId="0" borderId="30" xfId="0" applyNumberFormat="1" applyFont="1" applyFill="1" applyBorder="1" applyAlignment="1">
      <alignment horizontal="center" shrinkToFit="1"/>
    </xf>
    <xf numFmtId="1" fontId="7" fillId="4" borderId="30" xfId="0" applyNumberFormat="1" applyFont="1" applyFill="1" applyBorder="1" applyAlignment="1">
      <alignment horizontal="center" shrinkToFit="1"/>
    </xf>
    <xf numFmtId="1" fontId="10" fillId="4" borderId="30" xfId="0" applyNumberFormat="1" applyFont="1" applyFill="1" applyBorder="1" applyAlignment="1">
      <alignment horizontal="center" shrinkToFit="1"/>
    </xf>
    <xf numFmtId="1" fontId="10" fillId="0" borderId="30" xfId="0" applyNumberFormat="1" applyFont="1" applyFill="1" applyBorder="1" applyAlignment="1">
      <alignment horizontal="center" shrinkToFit="1"/>
    </xf>
    <xf numFmtId="1" fontId="10" fillId="2" borderId="30" xfId="0" applyNumberFormat="1" applyFont="1" applyFill="1" applyBorder="1" applyAlignment="1">
      <alignment horizontal="center" shrinkToFit="1"/>
    </xf>
    <xf numFmtId="1" fontId="5" fillId="2" borderId="30" xfId="0" applyNumberFormat="1" applyFont="1" applyFill="1" applyBorder="1" applyAlignment="1">
      <alignment horizontal="center" shrinkToFit="1"/>
    </xf>
    <xf numFmtId="1" fontId="10" fillId="2" borderId="28" xfId="0" applyNumberFormat="1" applyFont="1" applyFill="1" applyBorder="1" applyAlignment="1">
      <alignment horizontal="center" shrinkToFit="1"/>
    </xf>
    <xf numFmtId="1" fontId="7" fillId="4" borderId="27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wrapText="1"/>
    </xf>
    <xf numFmtId="0" fontId="2" fillId="5" borderId="32" xfId="0" applyFont="1" applyFill="1" applyBorder="1" applyAlignment="1">
      <alignment horizontal="left" wrapText="1"/>
    </xf>
    <xf numFmtId="0" fontId="2" fillId="5" borderId="33" xfId="0" applyFont="1" applyFill="1" applyBorder="1" applyAlignment="1">
      <alignment horizontal="left" wrapText="1"/>
    </xf>
    <xf numFmtId="0" fontId="2" fillId="5" borderId="34" xfId="0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 wrapText="1"/>
    </xf>
  </cellXfs>
  <cellStyles count="4">
    <cellStyle name="Prozent" xfId="2" builtinId="5"/>
    <cellStyle name="Standard" xfId="0" builtinId="0"/>
    <cellStyle name="Standard 2" xfId="1"/>
    <cellStyle name="Standard_Siegerklasse" xfId="3"/>
  </cellStyles>
  <dxfs count="0"/>
  <tableStyles count="0" defaultTableStyle="TableStyleMedium9" defaultPivotStyle="PivotStyleLight16"/>
  <colors>
    <mruColors>
      <color rgb="FFFFFF66"/>
      <color rgb="FF0000FF"/>
      <color rgb="FF99FF66"/>
      <color rgb="FFFFFF99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showGridLines="0" tabSelected="1" zoomScale="85" zoomScaleNormal="85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A2" sqref="A2:E3"/>
    </sheetView>
  </sheetViews>
  <sheetFormatPr baseColWidth="10" defaultColWidth="9.33203125" defaultRowHeight="12.75" x14ac:dyDescent="0.2"/>
  <cols>
    <col min="1" max="1" width="4" style="18" customWidth="1"/>
    <col min="2" max="2" width="4.6640625" style="18" customWidth="1"/>
    <col min="3" max="3" width="18.1640625" style="18" bestFit="1" customWidth="1"/>
    <col min="4" max="4" width="15" style="18" customWidth="1"/>
    <col min="5" max="5" width="48.5" style="18" bestFit="1" customWidth="1"/>
    <col min="6" max="6" width="13.5" style="18" customWidth="1"/>
    <col min="7" max="7" width="10.33203125" style="18" customWidth="1"/>
    <col min="8" max="12" width="14.6640625" style="18" customWidth="1"/>
    <col min="13" max="13" width="10" style="18" customWidth="1"/>
    <col min="14" max="14" width="7.1640625" style="18" customWidth="1"/>
    <col min="15" max="15" width="11.83203125" style="18" customWidth="1"/>
    <col min="16" max="16" width="7.6640625" style="18" customWidth="1"/>
    <col min="17" max="17" width="15" style="18" customWidth="1"/>
    <col min="18" max="16384" width="9.33203125" style="18"/>
  </cols>
  <sheetData>
    <row r="1" spans="1:17" ht="12.75" customHeight="1" x14ac:dyDescent="0.2">
      <c r="A1" s="78" t="s">
        <v>8</v>
      </c>
      <c r="B1" s="79"/>
      <c r="C1" s="79"/>
      <c r="D1" s="79"/>
      <c r="E1" s="79"/>
      <c r="F1" s="73"/>
      <c r="G1" s="73"/>
      <c r="H1" s="28"/>
      <c r="I1" s="28"/>
      <c r="J1" s="28"/>
      <c r="K1" s="28"/>
      <c r="L1" s="28"/>
      <c r="M1" s="28"/>
      <c r="N1" s="28"/>
      <c r="O1" s="80" t="s">
        <v>9</v>
      </c>
      <c r="P1" s="81"/>
      <c r="Q1" s="82"/>
    </row>
    <row r="2" spans="1:17" ht="12.75" customHeight="1" x14ac:dyDescent="0.2">
      <c r="A2" s="83" t="s">
        <v>161</v>
      </c>
      <c r="B2" s="84"/>
      <c r="C2" s="84"/>
      <c r="D2" s="84"/>
      <c r="E2" s="84"/>
      <c r="F2" s="74"/>
      <c r="G2" s="27"/>
      <c r="H2" s="19"/>
      <c r="I2" s="19"/>
      <c r="J2" s="19"/>
      <c r="K2" s="19"/>
      <c r="L2" s="19"/>
      <c r="M2" s="19"/>
      <c r="N2" s="19"/>
      <c r="O2" s="4" t="s">
        <v>19</v>
      </c>
      <c r="P2" s="76" t="s">
        <v>10</v>
      </c>
      <c r="Q2" s="77"/>
    </row>
    <row r="3" spans="1:17" ht="12.75" customHeight="1" x14ac:dyDescent="0.2">
      <c r="A3" s="83"/>
      <c r="B3" s="84"/>
      <c r="C3" s="84"/>
      <c r="D3" s="84"/>
      <c r="E3" s="84"/>
      <c r="F3" s="74"/>
      <c r="G3" s="27"/>
      <c r="H3" s="125" t="s">
        <v>159</v>
      </c>
      <c r="I3" s="125"/>
      <c r="J3" s="125"/>
      <c r="K3" s="125"/>
      <c r="L3" s="125"/>
      <c r="M3" s="125"/>
      <c r="N3" s="125"/>
      <c r="O3" s="3" t="s">
        <v>11</v>
      </c>
      <c r="P3" s="85" t="s">
        <v>15</v>
      </c>
      <c r="Q3" s="86"/>
    </row>
    <row r="4" spans="1:17" ht="12.75" customHeight="1" x14ac:dyDescent="0.2">
      <c r="A4" s="29"/>
      <c r="B4" s="27"/>
      <c r="C4" s="27"/>
      <c r="D4" s="27"/>
      <c r="E4" s="27"/>
      <c r="F4" s="27"/>
      <c r="G4" s="27"/>
      <c r="H4" s="125"/>
      <c r="I4" s="125"/>
      <c r="J4" s="125"/>
      <c r="K4" s="125"/>
      <c r="L4" s="125"/>
      <c r="M4" s="125"/>
      <c r="N4" s="125"/>
      <c r="O4" s="4" t="s">
        <v>12</v>
      </c>
      <c r="P4" s="76" t="s">
        <v>16</v>
      </c>
      <c r="Q4" s="77"/>
    </row>
    <row r="5" spans="1:17" ht="12.75" customHeight="1" x14ac:dyDescent="0.2">
      <c r="A5" s="87" t="s">
        <v>158</v>
      </c>
      <c r="B5" s="88"/>
      <c r="C5" s="88"/>
      <c r="D5" s="88"/>
      <c r="E5" s="88"/>
      <c r="F5" s="75"/>
      <c r="G5" s="27"/>
      <c r="H5" s="125" t="s">
        <v>160</v>
      </c>
      <c r="I5" s="125"/>
      <c r="J5" s="125"/>
      <c r="K5" s="125"/>
      <c r="L5" s="125"/>
      <c r="M5" s="125"/>
      <c r="N5" s="125"/>
      <c r="O5" s="3" t="s">
        <v>13</v>
      </c>
      <c r="P5" s="85" t="s">
        <v>17</v>
      </c>
      <c r="Q5" s="86"/>
    </row>
    <row r="6" spans="1:17" ht="12.75" customHeight="1" x14ac:dyDescent="0.2">
      <c r="A6" s="87"/>
      <c r="B6" s="88"/>
      <c r="C6" s="88"/>
      <c r="D6" s="88"/>
      <c r="E6" s="88"/>
      <c r="F6" s="75"/>
      <c r="G6" s="27"/>
      <c r="H6" s="125"/>
      <c r="I6" s="125"/>
      <c r="J6" s="125"/>
      <c r="K6" s="125"/>
      <c r="L6" s="125"/>
      <c r="M6" s="125"/>
      <c r="N6" s="125"/>
      <c r="O6" s="4" t="s">
        <v>14</v>
      </c>
      <c r="P6" s="76" t="s">
        <v>18</v>
      </c>
      <c r="Q6" s="77"/>
    </row>
    <row r="7" spans="1:17" ht="12.75" customHeight="1" thickBot="1" x14ac:dyDescent="0.25">
      <c r="A7" s="29"/>
      <c r="B7" s="27"/>
      <c r="C7" s="27"/>
      <c r="D7" s="27"/>
      <c r="E7" s="27"/>
      <c r="F7" s="27"/>
      <c r="G7" s="27"/>
      <c r="H7" s="19"/>
      <c r="I7" s="19"/>
      <c r="J7" s="19"/>
      <c r="K7" s="19"/>
      <c r="L7" s="19"/>
      <c r="M7" s="19"/>
      <c r="N7" s="19"/>
      <c r="O7" s="1"/>
      <c r="P7" s="2"/>
      <c r="Q7" s="30"/>
    </row>
    <row r="8" spans="1:17" ht="15" customHeight="1" thickBot="1" x14ac:dyDescent="0.25">
      <c r="A8" s="89" t="s">
        <v>23</v>
      </c>
      <c r="B8" s="90"/>
      <c r="C8" s="90"/>
      <c r="D8" s="90"/>
      <c r="E8" s="90"/>
      <c r="F8" s="90"/>
      <c r="G8" s="90"/>
      <c r="H8" s="93" t="s">
        <v>24</v>
      </c>
      <c r="I8" s="94"/>
      <c r="J8" s="94"/>
      <c r="K8" s="94"/>
      <c r="L8" s="94"/>
      <c r="M8" s="94"/>
      <c r="N8" s="94"/>
      <c r="O8" s="94"/>
      <c r="P8" s="94"/>
      <c r="Q8" s="95"/>
    </row>
    <row r="9" spans="1:17" ht="30.75" customHeight="1" x14ac:dyDescent="0.2">
      <c r="A9" s="91"/>
      <c r="B9" s="92"/>
      <c r="C9" s="92"/>
      <c r="D9" s="92"/>
      <c r="E9" s="92"/>
      <c r="F9" s="92"/>
      <c r="G9" s="92"/>
      <c r="H9" s="114" t="s">
        <v>48</v>
      </c>
      <c r="I9" s="114" t="s">
        <v>50</v>
      </c>
      <c r="J9" s="114" t="s">
        <v>49</v>
      </c>
      <c r="K9" s="114" t="s">
        <v>51</v>
      </c>
      <c r="L9" s="114" t="s">
        <v>52</v>
      </c>
      <c r="M9" s="96" t="s">
        <v>25</v>
      </c>
      <c r="N9" s="98" t="s">
        <v>26</v>
      </c>
      <c r="O9" s="98" t="s">
        <v>7</v>
      </c>
      <c r="P9" s="98" t="s">
        <v>27</v>
      </c>
      <c r="Q9" s="100" t="s">
        <v>28</v>
      </c>
    </row>
    <row r="10" spans="1:17" ht="28.5" customHeight="1" thickBot="1" x14ac:dyDescent="0.25">
      <c r="A10" s="126" t="s">
        <v>20</v>
      </c>
      <c r="B10" s="127"/>
      <c r="C10" s="128" t="s">
        <v>21</v>
      </c>
      <c r="D10" s="127"/>
      <c r="E10" s="129" t="s">
        <v>22</v>
      </c>
      <c r="F10" s="130" t="s">
        <v>1</v>
      </c>
      <c r="G10" s="130" t="s">
        <v>0</v>
      </c>
      <c r="H10" s="115" t="s">
        <v>29</v>
      </c>
      <c r="I10" s="115" t="s">
        <v>30</v>
      </c>
      <c r="J10" s="115" t="s">
        <v>31</v>
      </c>
      <c r="K10" s="115" t="s">
        <v>32</v>
      </c>
      <c r="L10" s="115" t="s">
        <v>33</v>
      </c>
      <c r="M10" s="97"/>
      <c r="N10" s="99"/>
      <c r="O10" s="99"/>
      <c r="P10" s="99"/>
      <c r="Q10" s="101"/>
    </row>
    <row r="11" spans="1:17" s="20" customFormat="1" ht="19.5" customHeight="1" x14ac:dyDescent="0.2">
      <c r="A11" s="58" t="s">
        <v>34</v>
      </c>
      <c r="B11" s="51">
        <v>37</v>
      </c>
      <c r="C11" s="65" t="s">
        <v>53</v>
      </c>
      <c r="D11" s="65" t="s">
        <v>54</v>
      </c>
      <c r="E11" s="65" t="s">
        <v>55</v>
      </c>
      <c r="F11" s="52">
        <v>42891</v>
      </c>
      <c r="G11" s="102" t="s">
        <v>56</v>
      </c>
      <c r="H11" s="116">
        <v>19</v>
      </c>
      <c r="I11" s="116">
        <v>16</v>
      </c>
      <c r="J11" s="124">
        <v>20</v>
      </c>
      <c r="K11" s="124">
        <v>19</v>
      </c>
      <c r="L11" s="124">
        <v>20</v>
      </c>
      <c r="M11" s="53">
        <f t="shared" ref="M11:M30" si="0">SUM(H11:L11)</f>
        <v>94</v>
      </c>
      <c r="N11" s="54">
        <f t="shared" ref="N11:N30" si="1">COUNTIF(H11:L11,0)</f>
        <v>0</v>
      </c>
      <c r="O11" s="55">
        <f>ROUND(IF(ISNUMBER(H11),M11/100,""),2)</f>
        <v>0.94</v>
      </c>
      <c r="P11" s="56">
        <f>IF(ISNUMBER(H11),RANK(M11,$M$11:$M$30))</f>
        <v>1</v>
      </c>
      <c r="Q11" s="57" t="str">
        <f t="shared" ref="Q11:Q57" si="2">IF(ISNUMBER(H11),IF(N11&gt;0,"n.B",IF(O11&lt;51%,"n.B.",IF(O11&lt;65%,"bestanden",IF(O11&lt;81%,"gut",IF(O11&lt;91%,"sehr gut","vorzüglich"))))),"")</f>
        <v>vorzüglich</v>
      </c>
    </row>
    <row r="12" spans="1:17" s="20" customFormat="1" ht="19.5" customHeight="1" x14ac:dyDescent="0.2">
      <c r="A12" s="59" t="s">
        <v>34</v>
      </c>
      <c r="B12" s="5">
        <v>9</v>
      </c>
      <c r="C12" s="66" t="s">
        <v>57</v>
      </c>
      <c r="D12" s="66" t="s">
        <v>58</v>
      </c>
      <c r="E12" s="66" t="s">
        <v>59</v>
      </c>
      <c r="F12" s="21">
        <v>43546</v>
      </c>
      <c r="G12" s="103" t="s">
        <v>3</v>
      </c>
      <c r="H12" s="117">
        <v>19</v>
      </c>
      <c r="I12" s="117">
        <v>18</v>
      </c>
      <c r="J12" s="117">
        <v>17</v>
      </c>
      <c r="K12" s="117">
        <v>17</v>
      </c>
      <c r="L12" s="117">
        <v>20</v>
      </c>
      <c r="M12" s="24">
        <f t="shared" si="0"/>
        <v>91</v>
      </c>
      <c r="N12" s="6">
        <f t="shared" si="1"/>
        <v>0</v>
      </c>
      <c r="O12" s="7">
        <f>ROUND(IF(ISNUMBER(H12),M12/100,""),2)</f>
        <v>0.91</v>
      </c>
      <c r="P12" s="8">
        <f>IF(ISNUMBER(H12),RANK(M12,$M$11:$M$30))</f>
        <v>2</v>
      </c>
      <c r="Q12" s="9" t="str">
        <f t="shared" si="2"/>
        <v>vorzüglich</v>
      </c>
    </row>
    <row r="13" spans="1:17" s="20" customFormat="1" ht="19.5" customHeight="1" x14ac:dyDescent="0.2">
      <c r="A13" s="60" t="s">
        <v>34</v>
      </c>
      <c r="B13" s="46">
        <v>15</v>
      </c>
      <c r="C13" s="67" t="s">
        <v>60</v>
      </c>
      <c r="D13" s="67" t="s">
        <v>61</v>
      </c>
      <c r="E13" s="67" t="s">
        <v>62</v>
      </c>
      <c r="F13" s="47">
        <v>42564</v>
      </c>
      <c r="G13" s="104" t="s">
        <v>56</v>
      </c>
      <c r="H13" s="118">
        <v>15</v>
      </c>
      <c r="I13" s="118">
        <v>15</v>
      </c>
      <c r="J13" s="118">
        <v>20</v>
      </c>
      <c r="K13" s="118">
        <v>16</v>
      </c>
      <c r="L13" s="118">
        <v>20</v>
      </c>
      <c r="M13" s="48">
        <f t="shared" si="0"/>
        <v>86</v>
      </c>
      <c r="N13" s="49">
        <f t="shared" si="1"/>
        <v>0</v>
      </c>
      <c r="O13" s="43">
        <f t="shared" ref="O13:O30" si="3">ROUND(IF(ISNUMBER(H13),M13/100,""),2)</f>
        <v>0.86</v>
      </c>
      <c r="P13" s="109">
        <f>IF(ISNUMBER(H13),RANK(M13,$M$11:$M$30))</f>
        <v>3</v>
      </c>
      <c r="Q13" s="50" t="str">
        <f t="shared" si="2"/>
        <v>sehr gut</v>
      </c>
    </row>
    <row r="14" spans="1:17" s="20" customFormat="1" ht="19.5" customHeight="1" x14ac:dyDescent="0.2">
      <c r="A14" s="59" t="s">
        <v>34</v>
      </c>
      <c r="B14" s="5">
        <v>49</v>
      </c>
      <c r="C14" s="66" t="s">
        <v>63</v>
      </c>
      <c r="D14" s="66" t="s">
        <v>64</v>
      </c>
      <c r="E14" s="66" t="s">
        <v>65</v>
      </c>
      <c r="F14" s="21">
        <v>43392</v>
      </c>
      <c r="G14" s="103" t="s">
        <v>66</v>
      </c>
      <c r="H14" s="117">
        <v>18</v>
      </c>
      <c r="I14" s="117">
        <v>15</v>
      </c>
      <c r="J14" s="117">
        <v>18</v>
      </c>
      <c r="K14" s="117">
        <v>17</v>
      </c>
      <c r="L14" s="117">
        <v>18</v>
      </c>
      <c r="M14" s="24">
        <f t="shared" si="0"/>
        <v>86</v>
      </c>
      <c r="N14" s="6">
        <f t="shared" si="1"/>
        <v>0</v>
      </c>
      <c r="O14" s="7">
        <f t="shared" si="3"/>
        <v>0.86</v>
      </c>
      <c r="P14" s="8">
        <f>IF(ISNUMBER(H14),RANK(M14,$M$11:$M$30))</f>
        <v>3</v>
      </c>
      <c r="Q14" s="9" t="str">
        <f t="shared" si="2"/>
        <v>sehr gut</v>
      </c>
    </row>
    <row r="15" spans="1:17" ht="19.5" customHeight="1" x14ac:dyDescent="0.2">
      <c r="A15" s="62" t="s">
        <v>34</v>
      </c>
      <c r="B15" s="39">
        <v>48</v>
      </c>
      <c r="C15" s="69" t="s">
        <v>41</v>
      </c>
      <c r="D15" s="69" t="s">
        <v>42</v>
      </c>
      <c r="E15" s="69" t="s">
        <v>43</v>
      </c>
      <c r="F15" s="40">
        <v>43323</v>
      </c>
      <c r="G15" s="106" t="s">
        <v>2</v>
      </c>
      <c r="H15" s="119">
        <v>20</v>
      </c>
      <c r="I15" s="119">
        <v>12</v>
      </c>
      <c r="J15" s="119">
        <v>16</v>
      </c>
      <c r="K15" s="119">
        <v>18</v>
      </c>
      <c r="L15" s="119">
        <v>19</v>
      </c>
      <c r="M15" s="41">
        <f t="shared" si="0"/>
        <v>85</v>
      </c>
      <c r="N15" s="42">
        <f t="shared" si="1"/>
        <v>0</v>
      </c>
      <c r="O15" s="43">
        <f t="shared" si="3"/>
        <v>0.85</v>
      </c>
      <c r="P15" s="44">
        <f t="shared" ref="P15:P28" si="4">IF(ISNUMBER(H15),RANK(M15,$M$11:$M$30))</f>
        <v>5</v>
      </c>
      <c r="Q15" s="45" t="str">
        <f t="shared" si="2"/>
        <v>sehr gut</v>
      </c>
    </row>
    <row r="16" spans="1:17" ht="19.5" customHeight="1" x14ac:dyDescent="0.2">
      <c r="A16" s="61" t="s">
        <v>34</v>
      </c>
      <c r="B16" s="10">
        <v>10</v>
      </c>
      <c r="C16" s="68" t="s">
        <v>67</v>
      </c>
      <c r="D16" s="68" t="s">
        <v>68</v>
      </c>
      <c r="E16" s="68" t="s">
        <v>69</v>
      </c>
      <c r="F16" s="70">
        <v>43103</v>
      </c>
      <c r="G16" s="105" t="s">
        <v>56</v>
      </c>
      <c r="H16" s="120">
        <v>17</v>
      </c>
      <c r="I16" s="120">
        <v>15</v>
      </c>
      <c r="J16" s="120">
        <v>16</v>
      </c>
      <c r="K16" s="120">
        <v>17</v>
      </c>
      <c r="L16" s="120">
        <v>18</v>
      </c>
      <c r="M16" s="25">
        <f t="shared" si="0"/>
        <v>83</v>
      </c>
      <c r="N16" s="11">
        <f t="shared" si="1"/>
        <v>0</v>
      </c>
      <c r="O16" s="7">
        <f t="shared" si="3"/>
        <v>0.83</v>
      </c>
      <c r="P16" s="12">
        <f t="shared" si="4"/>
        <v>6</v>
      </c>
      <c r="Q16" s="13" t="str">
        <f t="shared" si="2"/>
        <v>sehr gut</v>
      </c>
    </row>
    <row r="17" spans="1:17" ht="19.5" customHeight="1" x14ac:dyDescent="0.2">
      <c r="A17" s="62" t="s">
        <v>34</v>
      </c>
      <c r="B17" s="39">
        <v>28</v>
      </c>
      <c r="C17" s="69" t="s">
        <v>70</v>
      </c>
      <c r="D17" s="69" t="s">
        <v>71</v>
      </c>
      <c r="E17" s="69" t="s">
        <v>72</v>
      </c>
      <c r="F17" s="40">
        <v>42807</v>
      </c>
      <c r="G17" s="106" t="s">
        <v>56</v>
      </c>
      <c r="H17" s="119">
        <v>15</v>
      </c>
      <c r="I17" s="119">
        <v>16</v>
      </c>
      <c r="J17" s="119">
        <v>16</v>
      </c>
      <c r="K17" s="119">
        <v>17</v>
      </c>
      <c r="L17" s="119">
        <v>18</v>
      </c>
      <c r="M17" s="41">
        <f t="shared" si="0"/>
        <v>82</v>
      </c>
      <c r="N17" s="42">
        <f t="shared" si="1"/>
        <v>0</v>
      </c>
      <c r="O17" s="43">
        <f t="shared" si="3"/>
        <v>0.82</v>
      </c>
      <c r="P17" s="44">
        <f t="shared" si="4"/>
        <v>7</v>
      </c>
      <c r="Q17" s="45" t="str">
        <f t="shared" si="2"/>
        <v>sehr gut</v>
      </c>
    </row>
    <row r="18" spans="1:17" ht="19.5" customHeight="1" x14ac:dyDescent="0.2">
      <c r="A18" s="61" t="s">
        <v>34</v>
      </c>
      <c r="B18" s="10">
        <v>18</v>
      </c>
      <c r="C18" s="68" t="s">
        <v>73</v>
      </c>
      <c r="D18" s="68" t="s">
        <v>74</v>
      </c>
      <c r="E18" s="68" t="s">
        <v>75</v>
      </c>
      <c r="F18" s="22">
        <v>42502</v>
      </c>
      <c r="G18" s="105" t="s">
        <v>3</v>
      </c>
      <c r="H18" s="120">
        <v>20</v>
      </c>
      <c r="I18" s="120">
        <v>12</v>
      </c>
      <c r="J18" s="120">
        <v>15</v>
      </c>
      <c r="K18" s="120">
        <v>18</v>
      </c>
      <c r="L18" s="120">
        <v>15</v>
      </c>
      <c r="M18" s="25">
        <f t="shared" si="0"/>
        <v>80</v>
      </c>
      <c r="N18" s="11">
        <f t="shared" si="1"/>
        <v>0</v>
      </c>
      <c r="O18" s="7">
        <f t="shared" si="3"/>
        <v>0.8</v>
      </c>
      <c r="P18" s="12">
        <f t="shared" si="4"/>
        <v>8</v>
      </c>
      <c r="Q18" s="13" t="str">
        <f t="shared" si="2"/>
        <v>gut</v>
      </c>
    </row>
    <row r="19" spans="1:17" ht="19.5" customHeight="1" x14ac:dyDescent="0.2">
      <c r="A19" s="62" t="s">
        <v>34</v>
      </c>
      <c r="B19" s="39">
        <v>2</v>
      </c>
      <c r="C19" s="69" t="s">
        <v>76</v>
      </c>
      <c r="D19" s="69" t="s">
        <v>77</v>
      </c>
      <c r="E19" s="69" t="s">
        <v>78</v>
      </c>
      <c r="F19" s="40">
        <v>41787</v>
      </c>
      <c r="G19" s="106" t="s">
        <v>3</v>
      </c>
      <c r="H19" s="119">
        <v>20</v>
      </c>
      <c r="I19" s="119">
        <v>8</v>
      </c>
      <c r="J19" s="119">
        <v>14</v>
      </c>
      <c r="K19" s="119">
        <v>19</v>
      </c>
      <c r="L19" s="119">
        <v>17</v>
      </c>
      <c r="M19" s="41">
        <f t="shared" si="0"/>
        <v>78</v>
      </c>
      <c r="N19" s="42">
        <f t="shared" si="1"/>
        <v>0</v>
      </c>
      <c r="O19" s="43">
        <f t="shared" si="3"/>
        <v>0.78</v>
      </c>
      <c r="P19" s="44">
        <f t="shared" si="4"/>
        <v>9</v>
      </c>
      <c r="Q19" s="45" t="str">
        <f t="shared" si="2"/>
        <v>gut</v>
      </c>
    </row>
    <row r="20" spans="1:17" ht="19.5" customHeight="1" x14ac:dyDescent="0.2">
      <c r="A20" s="61" t="s">
        <v>34</v>
      </c>
      <c r="B20" s="10">
        <v>36</v>
      </c>
      <c r="C20" s="68" t="s">
        <v>79</v>
      </c>
      <c r="D20" s="68" t="s">
        <v>80</v>
      </c>
      <c r="E20" s="68" t="s">
        <v>81</v>
      </c>
      <c r="F20" s="70">
        <v>42014</v>
      </c>
      <c r="G20" s="105" t="s">
        <v>56</v>
      </c>
      <c r="H20" s="120">
        <v>20</v>
      </c>
      <c r="I20" s="120">
        <v>15</v>
      </c>
      <c r="J20" s="120">
        <v>9</v>
      </c>
      <c r="K20" s="120">
        <v>17</v>
      </c>
      <c r="L20" s="120">
        <v>17</v>
      </c>
      <c r="M20" s="25">
        <f t="shared" si="0"/>
        <v>78</v>
      </c>
      <c r="N20" s="11">
        <f t="shared" si="1"/>
        <v>0</v>
      </c>
      <c r="O20" s="7">
        <f t="shared" si="3"/>
        <v>0.78</v>
      </c>
      <c r="P20" s="12">
        <f t="shared" si="4"/>
        <v>9</v>
      </c>
      <c r="Q20" s="13" t="str">
        <f t="shared" si="2"/>
        <v>gut</v>
      </c>
    </row>
    <row r="21" spans="1:17" ht="19.5" customHeight="1" x14ac:dyDescent="0.2">
      <c r="A21" s="62" t="s">
        <v>34</v>
      </c>
      <c r="B21" s="39">
        <v>16</v>
      </c>
      <c r="C21" s="69" t="s">
        <v>82</v>
      </c>
      <c r="D21" s="69" t="s">
        <v>83</v>
      </c>
      <c r="E21" s="69" t="s">
        <v>84</v>
      </c>
      <c r="F21" s="40">
        <v>42859</v>
      </c>
      <c r="G21" s="106" t="s">
        <v>3</v>
      </c>
      <c r="H21" s="119">
        <v>20</v>
      </c>
      <c r="I21" s="119">
        <v>12</v>
      </c>
      <c r="J21" s="119">
        <v>10</v>
      </c>
      <c r="K21" s="119">
        <v>18</v>
      </c>
      <c r="L21" s="119">
        <v>17</v>
      </c>
      <c r="M21" s="41">
        <f t="shared" si="0"/>
        <v>77</v>
      </c>
      <c r="N21" s="42">
        <f t="shared" si="1"/>
        <v>0</v>
      </c>
      <c r="O21" s="43">
        <f t="shared" si="3"/>
        <v>0.77</v>
      </c>
      <c r="P21" s="44">
        <f t="shared" si="4"/>
        <v>11</v>
      </c>
      <c r="Q21" s="45" t="str">
        <f t="shared" si="2"/>
        <v>gut</v>
      </c>
    </row>
    <row r="22" spans="1:17" ht="19.5" customHeight="1" x14ac:dyDescent="0.2">
      <c r="A22" s="61" t="s">
        <v>34</v>
      </c>
      <c r="B22" s="10">
        <v>25</v>
      </c>
      <c r="C22" s="68" t="s">
        <v>85</v>
      </c>
      <c r="D22" s="68" t="s">
        <v>86</v>
      </c>
      <c r="E22" s="68" t="s">
        <v>87</v>
      </c>
      <c r="F22" s="22">
        <v>42868</v>
      </c>
      <c r="G22" s="105" t="s">
        <v>56</v>
      </c>
      <c r="H22" s="120">
        <v>20</v>
      </c>
      <c r="I22" s="120">
        <v>10</v>
      </c>
      <c r="J22" s="120">
        <v>17</v>
      </c>
      <c r="K22" s="120">
        <v>10</v>
      </c>
      <c r="L22" s="120">
        <v>20</v>
      </c>
      <c r="M22" s="25">
        <f t="shared" si="0"/>
        <v>77</v>
      </c>
      <c r="N22" s="11">
        <f t="shared" si="1"/>
        <v>0</v>
      </c>
      <c r="O22" s="7">
        <f t="shared" si="3"/>
        <v>0.77</v>
      </c>
      <c r="P22" s="12">
        <f t="shared" si="4"/>
        <v>11</v>
      </c>
      <c r="Q22" s="13" t="str">
        <f t="shared" si="2"/>
        <v>gut</v>
      </c>
    </row>
    <row r="23" spans="1:17" ht="19.5" customHeight="1" x14ac:dyDescent="0.2">
      <c r="A23" s="62" t="s">
        <v>34</v>
      </c>
      <c r="B23" s="39">
        <v>3</v>
      </c>
      <c r="C23" s="69" t="s">
        <v>88</v>
      </c>
      <c r="D23" s="69" t="s">
        <v>89</v>
      </c>
      <c r="E23" s="69" t="s">
        <v>90</v>
      </c>
      <c r="F23" s="40">
        <v>42198</v>
      </c>
      <c r="G23" s="106" t="s">
        <v>56</v>
      </c>
      <c r="H23" s="119">
        <v>19</v>
      </c>
      <c r="I23" s="119">
        <v>16</v>
      </c>
      <c r="J23" s="119">
        <v>8</v>
      </c>
      <c r="K23" s="119">
        <v>10</v>
      </c>
      <c r="L23" s="119">
        <v>20</v>
      </c>
      <c r="M23" s="41">
        <f t="shared" si="0"/>
        <v>73</v>
      </c>
      <c r="N23" s="42">
        <f t="shared" si="1"/>
        <v>0</v>
      </c>
      <c r="O23" s="43">
        <f t="shared" si="3"/>
        <v>0.73</v>
      </c>
      <c r="P23" s="44">
        <f t="shared" si="4"/>
        <v>13</v>
      </c>
      <c r="Q23" s="45" t="str">
        <f t="shared" si="2"/>
        <v>gut</v>
      </c>
    </row>
    <row r="24" spans="1:17" ht="19.5" customHeight="1" x14ac:dyDescent="0.2">
      <c r="A24" s="61" t="s">
        <v>34</v>
      </c>
      <c r="B24" s="10">
        <v>39</v>
      </c>
      <c r="C24" s="68" t="s">
        <v>91</v>
      </c>
      <c r="D24" s="68" t="s">
        <v>92</v>
      </c>
      <c r="E24" s="68" t="s">
        <v>93</v>
      </c>
      <c r="F24" s="22">
        <v>41644</v>
      </c>
      <c r="G24" s="105" t="s">
        <v>2</v>
      </c>
      <c r="H24" s="120">
        <v>12</v>
      </c>
      <c r="I24" s="120">
        <v>7</v>
      </c>
      <c r="J24" s="120">
        <v>19</v>
      </c>
      <c r="K24" s="120">
        <v>19</v>
      </c>
      <c r="L24" s="120">
        <v>16</v>
      </c>
      <c r="M24" s="25">
        <f t="shared" si="0"/>
        <v>73</v>
      </c>
      <c r="N24" s="11">
        <f t="shared" si="1"/>
        <v>0</v>
      </c>
      <c r="O24" s="7">
        <f t="shared" si="3"/>
        <v>0.73</v>
      </c>
      <c r="P24" s="12">
        <f t="shared" si="4"/>
        <v>13</v>
      </c>
      <c r="Q24" s="13" t="str">
        <f t="shared" si="2"/>
        <v>gut</v>
      </c>
    </row>
    <row r="25" spans="1:17" ht="19.5" customHeight="1" x14ac:dyDescent="0.2">
      <c r="A25" s="62" t="s">
        <v>34</v>
      </c>
      <c r="B25" s="39">
        <v>6</v>
      </c>
      <c r="C25" s="69" t="s">
        <v>94</v>
      </c>
      <c r="D25" s="69" t="s">
        <v>95</v>
      </c>
      <c r="E25" s="69" t="s">
        <v>96</v>
      </c>
      <c r="F25" s="40">
        <v>41780</v>
      </c>
      <c r="G25" s="106" t="s">
        <v>56</v>
      </c>
      <c r="H25" s="119">
        <v>12</v>
      </c>
      <c r="I25" s="119">
        <v>11</v>
      </c>
      <c r="J25" s="119">
        <v>14</v>
      </c>
      <c r="K25" s="119">
        <v>19</v>
      </c>
      <c r="L25" s="119">
        <v>16</v>
      </c>
      <c r="M25" s="41">
        <f t="shared" si="0"/>
        <v>72</v>
      </c>
      <c r="N25" s="42">
        <f t="shared" si="1"/>
        <v>0</v>
      </c>
      <c r="O25" s="43">
        <f t="shared" si="3"/>
        <v>0.72</v>
      </c>
      <c r="P25" s="44">
        <f t="shared" si="4"/>
        <v>15</v>
      </c>
      <c r="Q25" s="45" t="str">
        <f t="shared" si="2"/>
        <v>gut</v>
      </c>
    </row>
    <row r="26" spans="1:17" ht="19.5" customHeight="1" x14ac:dyDescent="0.2">
      <c r="A26" s="61" t="s">
        <v>34</v>
      </c>
      <c r="B26" s="10">
        <v>43</v>
      </c>
      <c r="C26" s="68" t="s">
        <v>97</v>
      </c>
      <c r="D26" s="68" t="s">
        <v>98</v>
      </c>
      <c r="E26" s="68" t="s">
        <v>99</v>
      </c>
      <c r="F26" s="22">
        <v>42993</v>
      </c>
      <c r="G26" s="105" t="s">
        <v>2</v>
      </c>
      <c r="H26" s="120">
        <v>18</v>
      </c>
      <c r="I26" s="120">
        <v>10</v>
      </c>
      <c r="J26" s="120">
        <v>13</v>
      </c>
      <c r="K26" s="120">
        <v>19</v>
      </c>
      <c r="L26" s="120">
        <v>12</v>
      </c>
      <c r="M26" s="25">
        <f t="shared" si="0"/>
        <v>72</v>
      </c>
      <c r="N26" s="11">
        <f t="shared" si="1"/>
        <v>0</v>
      </c>
      <c r="O26" s="7">
        <f t="shared" si="3"/>
        <v>0.72</v>
      </c>
      <c r="P26" s="12">
        <f t="shared" si="4"/>
        <v>15</v>
      </c>
      <c r="Q26" s="13" t="str">
        <f t="shared" si="2"/>
        <v>gut</v>
      </c>
    </row>
    <row r="27" spans="1:17" ht="19.5" customHeight="1" x14ac:dyDescent="0.2">
      <c r="A27" s="62" t="s">
        <v>34</v>
      </c>
      <c r="B27" s="39">
        <v>50</v>
      </c>
      <c r="C27" s="69" t="s">
        <v>100</v>
      </c>
      <c r="D27" s="69" t="s">
        <v>101</v>
      </c>
      <c r="E27" s="69" t="s">
        <v>102</v>
      </c>
      <c r="F27" s="40">
        <v>42484</v>
      </c>
      <c r="G27" s="106" t="s">
        <v>66</v>
      </c>
      <c r="H27" s="119">
        <v>16</v>
      </c>
      <c r="I27" s="119">
        <v>8</v>
      </c>
      <c r="J27" s="119">
        <v>20</v>
      </c>
      <c r="K27" s="119">
        <v>11</v>
      </c>
      <c r="L27" s="119">
        <v>17</v>
      </c>
      <c r="M27" s="41">
        <f t="shared" si="0"/>
        <v>72</v>
      </c>
      <c r="N27" s="42">
        <f t="shared" si="1"/>
        <v>0</v>
      </c>
      <c r="O27" s="43">
        <f t="shared" si="3"/>
        <v>0.72</v>
      </c>
      <c r="P27" s="44">
        <f t="shared" si="4"/>
        <v>15</v>
      </c>
      <c r="Q27" s="45" t="str">
        <f t="shared" si="2"/>
        <v>gut</v>
      </c>
    </row>
    <row r="28" spans="1:17" ht="19.5" customHeight="1" x14ac:dyDescent="0.2">
      <c r="A28" s="61" t="s">
        <v>34</v>
      </c>
      <c r="B28" s="10">
        <v>20</v>
      </c>
      <c r="C28" s="68" t="s">
        <v>103</v>
      </c>
      <c r="D28" s="68" t="s">
        <v>104</v>
      </c>
      <c r="E28" s="68" t="s">
        <v>105</v>
      </c>
      <c r="F28" s="22">
        <v>43778</v>
      </c>
      <c r="G28" s="105" t="s">
        <v>56</v>
      </c>
      <c r="H28" s="120">
        <v>16</v>
      </c>
      <c r="I28" s="120">
        <v>16</v>
      </c>
      <c r="J28" s="120">
        <v>12</v>
      </c>
      <c r="K28" s="120">
        <v>12</v>
      </c>
      <c r="L28" s="120">
        <v>14</v>
      </c>
      <c r="M28" s="25">
        <f t="shared" si="0"/>
        <v>70</v>
      </c>
      <c r="N28" s="11">
        <f t="shared" si="1"/>
        <v>0</v>
      </c>
      <c r="O28" s="7">
        <f t="shared" si="3"/>
        <v>0.7</v>
      </c>
      <c r="P28" s="12">
        <f t="shared" si="4"/>
        <v>18</v>
      </c>
      <c r="Q28" s="13" t="str">
        <f t="shared" si="2"/>
        <v>gut</v>
      </c>
    </row>
    <row r="29" spans="1:17" ht="19.5" customHeight="1" x14ac:dyDescent="0.2">
      <c r="A29" s="62" t="s">
        <v>34</v>
      </c>
      <c r="B29" s="39">
        <v>11</v>
      </c>
      <c r="C29" s="69" t="s">
        <v>106</v>
      </c>
      <c r="D29" s="69" t="s">
        <v>107</v>
      </c>
      <c r="E29" s="69" t="s">
        <v>108</v>
      </c>
      <c r="F29" s="40">
        <v>43528</v>
      </c>
      <c r="G29" s="106" t="s">
        <v>3</v>
      </c>
      <c r="H29" s="119">
        <v>16</v>
      </c>
      <c r="I29" s="119">
        <v>5</v>
      </c>
      <c r="J29" s="119">
        <v>12</v>
      </c>
      <c r="K29" s="119">
        <v>14</v>
      </c>
      <c r="L29" s="119">
        <v>14</v>
      </c>
      <c r="M29" s="41">
        <f t="shared" ref="M29" si="5">SUM(H29:L29)</f>
        <v>61</v>
      </c>
      <c r="N29" s="42">
        <f t="shared" ref="N29" si="6">COUNTIF(H29:L29,0)</f>
        <v>0</v>
      </c>
      <c r="O29" s="43">
        <f t="shared" ref="O29" si="7">ROUND(IF(ISNUMBER(H29),M29/100,""),2)</f>
        <v>0.61</v>
      </c>
      <c r="P29" s="44">
        <f>IF(ISNUMBER(H29),RANK(M29,$M$11:$M$30))</f>
        <v>19</v>
      </c>
      <c r="Q29" s="45" t="str">
        <f t="shared" ref="Q29" si="8">IF(ISNUMBER(H29),IF(N29&gt;0,"n.B",IF(O29&lt;51%,"n.B.",IF(O29&lt;65%,"bestanden",IF(O29&lt;81%,"gut",IF(O29&lt;91%,"sehr gut","vorzüglich"))))),"")</f>
        <v>bestanden</v>
      </c>
    </row>
    <row r="30" spans="1:17" ht="19.5" customHeight="1" x14ac:dyDescent="0.2">
      <c r="A30" s="61" t="s">
        <v>34</v>
      </c>
      <c r="B30" s="10">
        <v>13</v>
      </c>
      <c r="C30" s="68" t="s">
        <v>37</v>
      </c>
      <c r="D30" s="68" t="s">
        <v>38</v>
      </c>
      <c r="E30" s="68" t="s">
        <v>39</v>
      </c>
      <c r="F30" s="22">
        <v>43534</v>
      </c>
      <c r="G30" s="105" t="s">
        <v>3</v>
      </c>
      <c r="H30" s="120">
        <v>18</v>
      </c>
      <c r="I30" s="120">
        <v>5</v>
      </c>
      <c r="J30" s="120">
        <v>11</v>
      </c>
      <c r="K30" s="120">
        <v>11</v>
      </c>
      <c r="L30" s="120">
        <v>16</v>
      </c>
      <c r="M30" s="25">
        <f t="shared" si="0"/>
        <v>61</v>
      </c>
      <c r="N30" s="11">
        <f t="shared" si="1"/>
        <v>0</v>
      </c>
      <c r="O30" s="7">
        <f t="shared" si="3"/>
        <v>0.61</v>
      </c>
      <c r="P30" s="12">
        <f>IF(ISNUMBER(H30),RANK(M30,$M$11:$M$30))</f>
        <v>19</v>
      </c>
      <c r="Q30" s="13" t="str">
        <f t="shared" si="2"/>
        <v>bestanden</v>
      </c>
    </row>
    <row r="31" spans="1:17" s="112" customFormat="1" ht="19.5" customHeight="1" x14ac:dyDescent="0.2">
      <c r="A31" s="63" t="s">
        <v>34</v>
      </c>
      <c r="B31" s="111">
        <v>19</v>
      </c>
      <c r="C31" s="71" t="s">
        <v>128</v>
      </c>
      <c r="D31" s="71" t="s">
        <v>129</v>
      </c>
      <c r="E31" s="71" t="s">
        <v>130</v>
      </c>
      <c r="F31" s="113">
        <v>43270</v>
      </c>
      <c r="G31" s="107" t="s">
        <v>3</v>
      </c>
      <c r="H31" s="122">
        <v>20</v>
      </c>
      <c r="I31" s="122">
        <v>20</v>
      </c>
      <c r="J31" s="122">
        <v>0</v>
      </c>
      <c r="K31" s="122">
        <v>20</v>
      </c>
      <c r="L31" s="122">
        <v>14</v>
      </c>
      <c r="M31" s="26">
        <f>SUM(H31:L31)</f>
        <v>74</v>
      </c>
      <c r="N31" s="15">
        <f>COUNTIF(H31:L31,0)</f>
        <v>1</v>
      </c>
      <c r="O31" s="36">
        <f>ROUND(IF(ISNUMBER(H31),M31/100,""),2)</f>
        <v>0.74</v>
      </c>
      <c r="P31" s="16"/>
      <c r="Q31" s="17" t="str">
        <f>IF(ISNUMBER(H31),IF(N31&gt;0,"n.B",IF(O31&lt;51%,"n.B.",IF(O31&lt;65%,"bestanden",IF(O31&lt;81%,"gut",IF(O31&lt;91%,"sehr gut","vorzüglich"))))),"")</f>
        <v>n.B</v>
      </c>
    </row>
    <row r="32" spans="1:17" ht="19.5" customHeight="1" x14ac:dyDescent="0.2">
      <c r="A32" s="63" t="s">
        <v>34</v>
      </c>
      <c r="B32" s="14">
        <v>8</v>
      </c>
      <c r="C32" s="71" t="s">
        <v>119</v>
      </c>
      <c r="D32" s="71" t="s">
        <v>120</v>
      </c>
      <c r="E32" s="71" t="s">
        <v>121</v>
      </c>
      <c r="F32" s="23">
        <v>42839</v>
      </c>
      <c r="G32" s="107" t="s">
        <v>3</v>
      </c>
      <c r="H32" s="121">
        <v>16</v>
      </c>
      <c r="I32" s="121">
        <v>17</v>
      </c>
      <c r="J32" s="121">
        <v>0</v>
      </c>
      <c r="K32" s="121">
        <v>20</v>
      </c>
      <c r="L32" s="121">
        <v>19</v>
      </c>
      <c r="M32" s="26">
        <f>SUM(H32:L32)</f>
        <v>72</v>
      </c>
      <c r="N32" s="15">
        <f>COUNTIF(H32:L32,0)</f>
        <v>1</v>
      </c>
      <c r="O32" s="36">
        <f>ROUND(IF(ISNUMBER(H32),M32/100,""),2)</f>
        <v>0.72</v>
      </c>
      <c r="P32" s="16"/>
      <c r="Q32" s="17" t="str">
        <f>IF(ISNUMBER(H32),IF(N32&gt;0,"n.B",IF(O32&lt;51%,"n.B.",IF(O32&lt;65%,"bestanden",IF(O32&lt;81%,"gut",IF(O32&lt;91%,"sehr gut","vorzüglich"))))),"")</f>
        <v>n.B</v>
      </c>
    </row>
    <row r="33" spans="1:17" ht="19.5" customHeight="1" x14ac:dyDescent="0.2">
      <c r="A33" s="63" t="s">
        <v>34</v>
      </c>
      <c r="B33" s="14">
        <v>44</v>
      </c>
      <c r="C33" s="71" t="s">
        <v>44</v>
      </c>
      <c r="D33" s="71" t="s">
        <v>45</v>
      </c>
      <c r="E33" s="71" t="s">
        <v>46</v>
      </c>
      <c r="F33" s="23">
        <v>42843</v>
      </c>
      <c r="G33" s="107" t="s">
        <v>2</v>
      </c>
      <c r="H33" s="121">
        <v>17</v>
      </c>
      <c r="I33" s="121">
        <v>20</v>
      </c>
      <c r="J33" s="121">
        <v>13</v>
      </c>
      <c r="K33" s="121">
        <v>0</v>
      </c>
      <c r="L33" s="121">
        <v>20</v>
      </c>
      <c r="M33" s="26">
        <f>SUM(H33:L33)</f>
        <v>70</v>
      </c>
      <c r="N33" s="15">
        <f>COUNTIF(H33:L33,0)</f>
        <v>1</v>
      </c>
      <c r="O33" s="36">
        <f>ROUND(IF(ISNUMBER(H33),M33/100,""),2)</f>
        <v>0.7</v>
      </c>
      <c r="P33" s="16"/>
      <c r="Q33" s="17" t="str">
        <f>IF(ISNUMBER(H33),IF(N33&gt;0,"n.B",IF(O33&lt;51%,"n.B.",IF(O33&lt;65%,"bestanden",IF(O33&lt;81%,"gut",IF(O33&lt;91%,"sehr gut","vorzüglich"))))),"")</f>
        <v>n.B</v>
      </c>
    </row>
    <row r="34" spans="1:17" s="112" customFormat="1" ht="19.5" customHeight="1" x14ac:dyDescent="0.2">
      <c r="A34" s="63" t="s">
        <v>34</v>
      </c>
      <c r="B34" s="111">
        <v>14</v>
      </c>
      <c r="C34" s="71" t="s">
        <v>35</v>
      </c>
      <c r="D34" s="71" t="s">
        <v>36</v>
      </c>
      <c r="E34" s="71" t="s">
        <v>40</v>
      </c>
      <c r="F34" s="113">
        <v>43620</v>
      </c>
      <c r="G34" s="107" t="s">
        <v>3</v>
      </c>
      <c r="H34" s="122">
        <v>20</v>
      </c>
      <c r="I34" s="122">
        <v>15</v>
      </c>
      <c r="J34" s="122">
        <v>17</v>
      </c>
      <c r="K34" s="122">
        <v>0</v>
      </c>
      <c r="L34" s="122">
        <v>17</v>
      </c>
      <c r="M34" s="26">
        <f>SUM(H34:L34)</f>
        <v>69</v>
      </c>
      <c r="N34" s="15">
        <f>COUNTIF(H34:L34,0)</f>
        <v>1</v>
      </c>
      <c r="O34" s="36">
        <f>ROUND(IF(ISNUMBER(H34),M34/100,""),2)</f>
        <v>0.69</v>
      </c>
      <c r="P34" s="16"/>
      <c r="Q34" s="17" t="str">
        <f>IF(ISNUMBER(H34),IF(N34&gt;0,"n.B",IF(O34&lt;51%,"n.B.",IF(O34&lt;65%,"bestanden",IF(O34&lt;81%,"gut",IF(O34&lt;91%,"sehr gut","vorzüglich"))))),"")</f>
        <v>n.B</v>
      </c>
    </row>
    <row r="35" spans="1:17" s="112" customFormat="1" ht="19.5" customHeight="1" x14ac:dyDescent="0.2">
      <c r="A35" s="63" t="s">
        <v>34</v>
      </c>
      <c r="B35" s="111">
        <v>26</v>
      </c>
      <c r="C35" s="71" t="s">
        <v>134</v>
      </c>
      <c r="D35" s="71" t="s">
        <v>135</v>
      </c>
      <c r="E35" s="71" t="s">
        <v>136</v>
      </c>
      <c r="F35" s="113" t="s">
        <v>137</v>
      </c>
      <c r="G35" s="107" t="s">
        <v>3</v>
      </c>
      <c r="H35" s="122">
        <v>16</v>
      </c>
      <c r="I35" s="122">
        <v>17</v>
      </c>
      <c r="J35" s="122">
        <v>0</v>
      </c>
      <c r="K35" s="122">
        <v>14</v>
      </c>
      <c r="L35" s="122">
        <v>20</v>
      </c>
      <c r="M35" s="26">
        <f>SUM(H35:L35)</f>
        <v>67</v>
      </c>
      <c r="N35" s="15">
        <f>COUNTIF(H35:L35,0)</f>
        <v>1</v>
      </c>
      <c r="O35" s="36">
        <f>ROUND(IF(ISNUMBER(H35),M35/100,""),2)</f>
        <v>0.67</v>
      </c>
      <c r="P35" s="16"/>
      <c r="Q35" s="17" t="str">
        <f>IF(ISNUMBER(H35),IF(N35&gt;0,"n.B",IF(O35&lt;51%,"n.B.",IF(O35&lt;65%,"bestanden",IF(O35&lt;81%,"gut",IF(O35&lt;91%,"sehr gut","vorzüglich"))))),"")</f>
        <v>n.B</v>
      </c>
    </row>
    <row r="36" spans="1:17" s="112" customFormat="1" ht="19.5" customHeight="1" x14ac:dyDescent="0.2">
      <c r="A36" s="63" t="s">
        <v>34</v>
      </c>
      <c r="B36" s="111">
        <v>30</v>
      </c>
      <c r="C36" s="71" t="s">
        <v>141</v>
      </c>
      <c r="D36" s="71" t="s">
        <v>142</v>
      </c>
      <c r="E36" s="71" t="s">
        <v>143</v>
      </c>
      <c r="F36" s="113">
        <v>43239</v>
      </c>
      <c r="G36" s="107" t="s">
        <v>56</v>
      </c>
      <c r="H36" s="122">
        <v>20</v>
      </c>
      <c r="I36" s="122">
        <v>15</v>
      </c>
      <c r="J36" s="122">
        <v>16</v>
      </c>
      <c r="K36" s="122">
        <v>0</v>
      </c>
      <c r="L36" s="122">
        <v>15</v>
      </c>
      <c r="M36" s="26">
        <f>SUM(H36:L36)</f>
        <v>66</v>
      </c>
      <c r="N36" s="15">
        <f>COUNTIF(H36:L36,0)</f>
        <v>1</v>
      </c>
      <c r="O36" s="36">
        <f>ROUND(IF(ISNUMBER(H36),M36/100,""),2)</f>
        <v>0.66</v>
      </c>
      <c r="P36" s="16"/>
      <c r="Q36" s="17" t="str">
        <f>IF(ISNUMBER(H36),IF(N36&gt;0,"n.B",IF(O36&lt;51%,"n.B.",IF(O36&lt;65%,"bestanden",IF(O36&lt;81%,"gut",IF(O36&lt;91%,"sehr gut","vorzüglich"))))),"")</f>
        <v>n.B</v>
      </c>
    </row>
    <row r="37" spans="1:17" ht="19.5" customHeight="1" x14ac:dyDescent="0.2">
      <c r="A37" s="63" t="s">
        <v>34</v>
      </c>
      <c r="B37" s="14">
        <v>4</v>
      </c>
      <c r="C37" s="71" t="s">
        <v>112</v>
      </c>
      <c r="D37" s="71" t="s">
        <v>113</v>
      </c>
      <c r="E37" s="71" t="s">
        <v>114</v>
      </c>
      <c r="F37" s="23">
        <v>42891</v>
      </c>
      <c r="G37" s="107" t="s">
        <v>56</v>
      </c>
      <c r="H37" s="121">
        <v>20</v>
      </c>
      <c r="I37" s="121">
        <v>13</v>
      </c>
      <c r="J37" s="121">
        <v>20</v>
      </c>
      <c r="K37" s="121">
        <v>0</v>
      </c>
      <c r="L37" s="121">
        <v>13</v>
      </c>
      <c r="M37" s="26">
        <f t="shared" ref="M37:M38" si="9">SUM(H37:L37)</f>
        <v>66</v>
      </c>
      <c r="N37" s="15">
        <f t="shared" ref="N37:N38" si="10">COUNTIF(H37:L37,0)</f>
        <v>1</v>
      </c>
      <c r="O37" s="36">
        <f t="shared" ref="O37:O38" si="11">ROUND(IF(ISNUMBER(H37),M37/100,""),2)</f>
        <v>0.66</v>
      </c>
      <c r="P37" s="16"/>
      <c r="Q37" s="17" t="str">
        <f t="shared" ref="Q37:Q38" si="12">IF(ISNUMBER(H37),IF(N37&gt;0,"n.B",IF(O37&lt;51%,"n.B.",IF(O37&lt;65%,"bestanden",IF(O37&lt;81%,"gut",IF(O37&lt;91%,"sehr gut","vorzüglich"))))),"")</f>
        <v>n.B</v>
      </c>
    </row>
    <row r="38" spans="1:17" ht="19.5" customHeight="1" x14ac:dyDescent="0.2">
      <c r="A38" s="63" t="s">
        <v>34</v>
      </c>
      <c r="B38" s="14">
        <v>5</v>
      </c>
      <c r="C38" s="71" t="s">
        <v>115</v>
      </c>
      <c r="D38" s="71" t="s">
        <v>116</v>
      </c>
      <c r="E38" s="71" t="s">
        <v>117</v>
      </c>
      <c r="F38" s="23">
        <v>42763</v>
      </c>
      <c r="G38" s="107" t="s">
        <v>56</v>
      </c>
      <c r="H38" s="121">
        <v>20</v>
      </c>
      <c r="I38" s="121">
        <v>18</v>
      </c>
      <c r="J38" s="121">
        <v>0</v>
      </c>
      <c r="K38" s="121">
        <v>7</v>
      </c>
      <c r="L38" s="121">
        <v>20</v>
      </c>
      <c r="M38" s="26">
        <f t="shared" si="9"/>
        <v>65</v>
      </c>
      <c r="N38" s="15">
        <f t="shared" si="10"/>
        <v>1</v>
      </c>
      <c r="O38" s="36">
        <f t="shared" si="11"/>
        <v>0.65</v>
      </c>
      <c r="P38" s="16"/>
      <c r="Q38" s="17" t="str">
        <f t="shared" si="12"/>
        <v>n.B</v>
      </c>
    </row>
    <row r="39" spans="1:17" s="112" customFormat="1" ht="19.5" customHeight="1" x14ac:dyDescent="0.2">
      <c r="A39" s="63" t="s">
        <v>34</v>
      </c>
      <c r="B39" s="111">
        <v>38</v>
      </c>
      <c r="C39" s="71" t="s">
        <v>149</v>
      </c>
      <c r="D39" s="71" t="s">
        <v>64</v>
      </c>
      <c r="E39" s="71" t="s">
        <v>150</v>
      </c>
      <c r="F39" s="113">
        <v>42520</v>
      </c>
      <c r="G39" s="107" t="s">
        <v>151</v>
      </c>
      <c r="H39" s="122">
        <v>15</v>
      </c>
      <c r="I39" s="122">
        <v>20</v>
      </c>
      <c r="J39" s="122">
        <v>11</v>
      </c>
      <c r="K39" s="122">
        <v>0</v>
      </c>
      <c r="L39" s="122">
        <v>17</v>
      </c>
      <c r="M39" s="26">
        <f>SUM(H39:L39)</f>
        <v>63</v>
      </c>
      <c r="N39" s="15">
        <f>COUNTIF(H39:L39,0)</f>
        <v>1</v>
      </c>
      <c r="O39" s="36">
        <f>ROUND(IF(ISNUMBER(H39),M39/100,""),2)</f>
        <v>0.63</v>
      </c>
      <c r="P39" s="16"/>
      <c r="Q39" s="17" t="str">
        <f>IF(ISNUMBER(H39),IF(N39&gt;0,"n.B",IF(O39&lt;51%,"n.B.",IF(O39&lt;65%,"bestanden",IF(O39&lt;81%,"gut",IF(O39&lt;91%,"sehr gut","vorzüglich"))))),"")</f>
        <v>n.B</v>
      </c>
    </row>
    <row r="40" spans="1:17" ht="19.5" customHeight="1" x14ac:dyDescent="0.2">
      <c r="A40" s="63" t="s">
        <v>34</v>
      </c>
      <c r="B40" s="14">
        <v>47</v>
      </c>
      <c r="C40" s="71" t="s">
        <v>155</v>
      </c>
      <c r="D40" s="71" t="s">
        <v>156</v>
      </c>
      <c r="E40" s="71" t="s">
        <v>157</v>
      </c>
      <c r="F40" s="23">
        <v>43550</v>
      </c>
      <c r="G40" s="107" t="s">
        <v>66</v>
      </c>
      <c r="H40" s="121">
        <v>16</v>
      </c>
      <c r="I40" s="121">
        <v>10</v>
      </c>
      <c r="J40" s="121">
        <v>0</v>
      </c>
      <c r="K40" s="121">
        <v>15</v>
      </c>
      <c r="L40" s="121">
        <v>20</v>
      </c>
      <c r="M40" s="26">
        <f t="shared" ref="M40" si="13">SUM(H40:L40)</f>
        <v>61</v>
      </c>
      <c r="N40" s="15">
        <f t="shared" ref="N40" si="14">COUNTIF(H40:L40,0)</f>
        <v>1</v>
      </c>
      <c r="O40" s="36">
        <f t="shared" ref="O40" si="15">ROUND(IF(ISNUMBER(H40),M40/100,""),2)</f>
        <v>0.61</v>
      </c>
      <c r="P40" s="16"/>
      <c r="Q40" s="17" t="str">
        <f t="shared" ref="Q40" si="16">IF(ISNUMBER(H40),IF(N40&gt;0,"n.B",IF(O40&lt;51%,"n.B.",IF(O40&lt;65%,"bestanden",IF(O40&lt;81%,"gut",IF(O40&lt;91%,"sehr gut","vorzüglich"))))),"")</f>
        <v>n.B</v>
      </c>
    </row>
    <row r="41" spans="1:17" s="112" customFormat="1" ht="19.5" customHeight="1" x14ac:dyDescent="0.2">
      <c r="A41" s="63" t="s">
        <v>34</v>
      </c>
      <c r="B41" s="111">
        <v>31</v>
      </c>
      <c r="C41" s="71" t="s">
        <v>144</v>
      </c>
      <c r="D41" s="71" t="s">
        <v>104</v>
      </c>
      <c r="E41" s="71" t="s">
        <v>145</v>
      </c>
      <c r="F41" s="113">
        <v>42388</v>
      </c>
      <c r="G41" s="107" t="s">
        <v>3</v>
      </c>
      <c r="H41" s="122">
        <v>14</v>
      </c>
      <c r="I41" s="122">
        <v>12</v>
      </c>
      <c r="J41" s="122">
        <v>0</v>
      </c>
      <c r="K41" s="122">
        <v>16</v>
      </c>
      <c r="L41" s="122">
        <v>19</v>
      </c>
      <c r="M41" s="26">
        <f>SUM(H41:L41)</f>
        <v>61</v>
      </c>
      <c r="N41" s="15">
        <f>COUNTIF(H41:L41,0)</f>
        <v>1</v>
      </c>
      <c r="O41" s="36">
        <f>ROUND(IF(ISNUMBER(H41),M41/100,""),2)</f>
        <v>0.61</v>
      </c>
      <c r="P41" s="16"/>
      <c r="Q41" s="17" t="str">
        <f>IF(ISNUMBER(H41),IF(N41&gt;0,"n.B",IF(O41&lt;51%,"n.B.",IF(O41&lt;65%,"bestanden",IF(O41&lt;81%,"gut",IF(O41&lt;91%,"sehr gut","vorzüglich"))))),"")</f>
        <v>n.B</v>
      </c>
    </row>
    <row r="42" spans="1:17" ht="19.5" customHeight="1" x14ac:dyDescent="0.2">
      <c r="A42" s="63" t="s">
        <v>34</v>
      </c>
      <c r="B42" s="14">
        <v>12</v>
      </c>
      <c r="C42" s="71" t="s">
        <v>122</v>
      </c>
      <c r="D42" s="71" t="s">
        <v>123</v>
      </c>
      <c r="E42" s="71" t="s">
        <v>124</v>
      </c>
      <c r="F42" s="23">
        <v>43103</v>
      </c>
      <c r="G42" s="107" t="s">
        <v>3</v>
      </c>
      <c r="H42" s="121">
        <v>17</v>
      </c>
      <c r="I42" s="121">
        <v>15</v>
      </c>
      <c r="J42" s="121">
        <v>10</v>
      </c>
      <c r="K42" s="121">
        <v>0</v>
      </c>
      <c r="L42" s="121">
        <v>17</v>
      </c>
      <c r="M42" s="26">
        <f>SUM(H42:L42)</f>
        <v>59</v>
      </c>
      <c r="N42" s="15">
        <f>COUNTIF(H42:L42,0)</f>
        <v>1</v>
      </c>
      <c r="O42" s="36">
        <f>ROUND(IF(ISNUMBER(H42),M42/100,""),2)</f>
        <v>0.59</v>
      </c>
      <c r="P42" s="16"/>
      <c r="Q42" s="17" t="str">
        <f>IF(ISNUMBER(H42),IF(N42&gt;0,"n.B",IF(O42&lt;51%,"n.B.",IF(O42&lt;65%,"bestanden",IF(O42&lt;81%,"gut",IF(O42&lt;91%,"sehr gut","vorzüglich"))))),"")</f>
        <v>n.B</v>
      </c>
    </row>
    <row r="43" spans="1:17" s="112" customFormat="1" ht="19.5" customHeight="1" x14ac:dyDescent="0.2">
      <c r="A43" s="63" t="s">
        <v>34</v>
      </c>
      <c r="B43" s="111">
        <v>21</v>
      </c>
      <c r="C43" s="71" t="s">
        <v>131</v>
      </c>
      <c r="D43" s="71" t="s">
        <v>132</v>
      </c>
      <c r="E43" s="71" t="s">
        <v>133</v>
      </c>
      <c r="F43" s="113">
        <v>43741</v>
      </c>
      <c r="G43" s="107" t="s">
        <v>3</v>
      </c>
      <c r="H43" s="122">
        <v>17</v>
      </c>
      <c r="I43" s="122">
        <v>18</v>
      </c>
      <c r="J43" s="122">
        <v>0</v>
      </c>
      <c r="K43" s="122">
        <v>0</v>
      </c>
      <c r="L43" s="122">
        <v>20</v>
      </c>
      <c r="M43" s="26">
        <f t="shared" ref="M43" si="17">SUM(H43:L43)</f>
        <v>55</v>
      </c>
      <c r="N43" s="15">
        <f t="shared" ref="N43" si="18">COUNTIF(H43:L43,0)</f>
        <v>2</v>
      </c>
      <c r="O43" s="36">
        <f t="shared" ref="O43" si="19">ROUND(IF(ISNUMBER(H43),M43/100,""),2)</f>
        <v>0.55000000000000004</v>
      </c>
      <c r="P43" s="16"/>
      <c r="Q43" s="17" t="str">
        <f t="shared" ref="Q43" si="20">IF(ISNUMBER(H43),IF(N43&gt;0,"n.B",IF(O43&lt;51%,"n.B.",IF(O43&lt;65%,"bestanden",IF(O43&lt;81%,"gut",IF(O43&lt;91%,"sehr gut","vorzüglich"))))),"")</f>
        <v>n.B</v>
      </c>
    </row>
    <row r="44" spans="1:17" s="112" customFormat="1" ht="19.5" customHeight="1" x14ac:dyDescent="0.2">
      <c r="A44" s="63" t="s">
        <v>34</v>
      </c>
      <c r="B44" s="111">
        <v>27</v>
      </c>
      <c r="C44" s="71" t="s">
        <v>138</v>
      </c>
      <c r="D44" s="71" t="s">
        <v>139</v>
      </c>
      <c r="E44" s="71" t="s">
        <v>140</v>
      </c>
      <c r="F44" s="113">
        <v>42868</v>
      </c>
      <c r="G44" s="107" t="s">
        <v>56</v>
      </c>
      <c r="H44" s="122">
        <v>15</v>
      </c>
      <c r="I44" s="122">
        <v>16</v>
      </c>
      <c r="J44" s="122">
        <v>8</v>
      </c>
      <c r="K44" s="122">
        <v>12</v>
      </c>
      <c r="L44" s="122">
        <v>0</v>
      </c>
      <c r="M44" s="26">
        <f t="shared" ref="M44" si="21">SUM(H44:L44)</f>
        <v>51</v>
      </c>
      <c r="N44" s="15">
        <f t="shared" ref="N44" si="22">COUNTIF(H44:L44,0)</f>
        <v>1</v>
      </c>
      <c r="O44" s="36">
        <f t="shared" ref="O44" si="23">ROUND(IF(ISNUMBER(H44),M44/100,""),2)</f>
        <v>0.51</v>
      </c>
      <c r="P44" s="16"/>
      <c r="Q44" s="17" t="str">
        <f t="shared" ref="Q44" si="24">IF(ISNUMBER(H44),IF(N44&gt;0,"n.B",IF(O44&lt;51%,"n.B.",IF(O44&lt;65%,"bestanden",IF(O44&lt;81%,"gut",IF(O44&lt;91%,"sehr gut","vorzüglich"))))),"")</f>
        <v>n.B</v>
      </c>
    </row>
    <row r="45" spans="1:17" s="112" customFormat="1" ht="19.5" customHeight="1" x14ac:dyDescent="0.2">
      <c r="A45" s="63" t="s">
        <v>34</v>
      </c>
      <c r="B45" s="111">
        <v>41</v>
      </c>
      <c r="C45" s="71" t="s">
        <v>152</v>
      </c>
      <c r="D45" s="71" t="s">
        <v>153</v>
      </c>
      <c r="E45" s="71" t="s">
        <v>154</v>
      </c>
      <c r="F45" s="113">
        <v>43051</v>
      </c>
      <c r="G45" s="107" t="s">
        <v>2</v>
      </c>
      <c r="H45" s="122">
        <v>0</v>
      </c>
      <c r="I45" s="122">
        <v>18</v>
      </c>
      <c r="J45" s="122">
        <v>15</v>
      </c>
      <c r="K45" s="122">
        <v>0</v>
      </c>
      <c r="L45" s="122">
        <v>14</v>
      </c>
      <c r="M45" s="26">
        <f t="shared" ref="M45" si="25">SUM(H45:L45)</f>
        <v>47</v>
      </c>
      <c r="N45" s="15">
        <f t="shared" ref="N45" si="26">COUNTIF(H45:L45,0)</f>
        <v>2</v>
      </c>
      <c r="O45" s="36">
        <f t="shared" ref="O45" si="27">ROUND(IF(ISNUMBER(H45),M45/100,""),2)</f>
        <v>0.47</v>
      </c>
      <c r="P45" s="16"/>
      <c r="Q45" s="17" t="str">
        <f t="shared" ref="Q45" si="28">IF(ISNUMBER(H45),IF(N45&gt;0,"n.B",IF(O45&lt;51%,"n.B.",IF(O45&lt;65%,"bestanden",IF(O45&lt;81%,"gut",IF(O45&lt;91%,"sehr gut","vorzüglich"))))),"")</f>
        <v>n.B</v>
      </c>
    </row>
    <row r="46" spans="1:17" s="112" customFormat="1" ht="19.5" customHeight="1" x14ac:dyDescent="0.2">
      <c r="A46" s="63" t="s">
        <v>34</v>
      </c>
      <c r="B46" s="111">
        <v>17</v>
      </c>
      <c r="C46" s="71" t="s">
        <v>125</v>
      </c>
      <c r="D46" s="71" t="s">
        <v>126</v>
      </c>
      <c r="E46" s="71" t="s">
        <v>127</v>
      </c>
      <c r="F46" s="113">
        <v>43303</v>
      </c>
      <c r="G46" s="107" t="s">
        <v>56</v>
      </c>
      <c r="H46" s="122">
        <v>0</v>
      </c>
      <c r="I46" s="122">
        <v>12</v>
      </c>
      <c r="J46" s="122">
        <v>14</v>
      </c>
      <c r="K46" s="122">
        <v>0</v>
      </c>
      <c r="L46" s="122">
        <v>16</v>
      </c>
      <c r="M46" s="26">
        <f t="shared" ref="M46" si="29">SUM(H46:L46)</f>
        <v>42</v>
      </c>
      <c r="N46" s="15">
        <f t="shared" ref="N46" si="30">COUNTIF(H46:L46,0)</f>
        <v>2</v>
      </c>
      <c r="O46" s="36">
        <f t="shared" ref="O46" si="31">ROUND(IF(ISNUMBER(H46),M46/100,""),2)</f>
        <v>0.42</v>
      </c>
      <c r="P46" s="16"/>
      <c r="Q46" s="17" t="str">
        <f t="shared" ref="Q46" si="32">IF(ISNUMBER(H46),IF(N46&gt;0,"n.B",IF(O46&lt;51%,"n.B.",IF(O46&lt;65%,"bestanden",IF(O46&lt;81%,"gut",IF(O46&lt;91%,"sehr gut","vorzüglich"))))),"")</f>
        <v>n.B</v>
      </c>
    </row>
    <row r="47" spans="1:17" s="112" customFormat="1" ht="19.5" customHeight="1" x14ac:dyDescent="0.2">
      <c r="A47" s="63" t="s">
        <v>34</v>
      </c>
      <c r="B47" s="111">
        <v>32</v>
      </c>
      <c r="C47" s="71" t="s">
        <v>146</v>
      </c>
      <c r="D47" s="71" t="s">
        <v>147</v>
      </c>
      <c r="E47" s="71" t="s">
        <v>148</v>
      </c>
      <c r="F47" s="113">
        <v>42282</v>
      </c>
      <c r="G47" s="107" t="s">
        <v>3</v>
      </c>
      <c r="H47" s="122">
        <v>12</v>
      </c>
      <c r="I47" s="122">
        <v>5</v>
      </c>
      <c r="J47" s="122">
        <v>0</v>
      </c>
      <c r="K47" s="122">
        <v>12</v>
      </c>
      <c r="L47" s="122">
        <v>13</v>
      </c>
      <c r="M47" s="26">
        <f t="shared" ref="M47" si="33">SUM(H47:L47)</f>
        <v>42</v>
      </c>
      <c r="N47" s="15">
        <f t="shared" ref="N47" si="34">COUNTIF(H47:L47,0)</f>
        <v>1</v>
      </c>
      <c r="O47" s="36">
        <f t="shared" ref="O47" si="35">ROUND(IF(ISNUMBER(H47),M47/100,""),2)</f>
        <v>0.42</v>
      </c>
      <c r="P47" s="16"/>
      <c r="Q47" s="17" t="str">
        <f t="shared" ref="Q47" si="36">IF(ISNUMBER(H47),IF(N47&gt;0,"n.B",IF(O47&lt;51%,"n.B.",IF(O47&lt;65%,"bestanden",IF(O47&lt;81%,"gut",IF(O47&lt;91%,"sehr gut","vorzüglich"))))),"")</f>
        <v>n.B</v>
      </c>
    </row>
    <row r="48" spans="1:17" ht="19.5" customHeight="1" x14ac:dyDescent="0.2">
      <c r="A48" s="63" t="s">
        <v>34</v>
      </c>
      <c r="B48" s="14">
        <v>9</v>
      </c>
      <c r="C48" s="71" t="s">
        <v>4</v>
      </c>
      <c r="D48" s="71" t="s">
        <v>5</v>
      </c>
      <c r="E48" s="71" t="s">
        <v>6</v>
      </c>
      <c r="F48" s="110">
        <v>43178</v>
      </c>
      <c r="G48" s="107" t="s">
        <v>2</v>
      </c>
      <c r="H48" s="121">
        <v>18</v>
      </c>
      <c r="I48" s="121">
        <v>5</v>
      </c>
      <c r="J48" s="121">
        <v>0</v>
      </c>
      <c r="K48" s="121">
        <v>0</v>
      </c>
      <c r="L48" s="121">
        <v>0</v>
      </c>
      <c r="M48" s="26">
        <f t="shared" ref="M48" si="37">SUM(H48:L48)</f>
        <v>23</v>
      </c>
      <c r="N48" s="15">
        <f t="shared" ref="N48" si="38">COUNTIF(H48:L48,0)</f>
        <v>3</v>
      </c>
      <c r="O48" s="36">
        <f t="shared" ref="O48" si="39">ROUND(IF(ISNUMBER(H48),M48/100,""),2)</f>
        <v>0.23</v>
      </c>
      <c r="P48" s="16"/>
      <c r="Q48" s="17" t="str">
        <f t="shared" ref="Q48" si="40">IF(ISNUMBER(H48),IF(N48&gt;0,"n.B",IF(O48&lt;51%,"n.B.",IF(O48&lt;65%,"bestanden",IF(O48&lt;81%,"gut",IF(O48&lt;91%,"sehr gut","vorzüglich"))))),"")</f>
        <v>n.B</v>
      </c>
    </row>
    <row r="49" spans="1:17" ht="19.5" customHeight="1" x14ac:dyDescent="0.2">
      <c r="A49" s="63" t="s">
        <v>34</v>
      </c>
      <c r="B49" s="14">
        <v>1</v>
      </c>
      <c r="C49" s="71" t="s">
        <v>109</v>
      </c>
      <c r="D49" s="71" t="s">
        <v>110</v>
      </c>
      <c r="E49" s="71" t="s">
        <v>111</v>
      </c>
      <c r="F49" s="23">
        <v>42561</v>
      </c>
      <c r="G49" s="107" t="s">
        <v>3</v>
      </c>
      <c r="H49" s="121">
        <v>0</v>
      </c>
      <c r="I49" s="121" t="s">
        <v>47</v>
      </c>
      <c r="J49" s="121"/>
      <c r="K49" s="121"/>
      <c r="L49" s="121"/>
      <c r="M49" s="26">
        <f>SUM(H49:L49)</f>
        <v>0</v>
      </c>
      <c r="N49" s="15">
        <f>COUNTIF(H49:L49,0)</f>
        <v>1</v>
      </c>
      <c r="O49" s="36">
        <f>ROUND(IF(ISNUMBER(H49),M49/100,""),2)</f>
        <v>0</v>
      </c>
      <c r="P49" s="16"/>
      <c r="Q49" s="17" t="str">
        <f>IF(ISNUMBER(H49),IF(N49&gt;0,"n.B",IF(O49&lt;51%,"n.B.",IF(O49&lt;65%,"bestanden",IF(O49&lt;81%,"gut",IF(O49&lt;91%,"sehr gut","vorzüglich"))))),"")</f>
        <v>n.B</v>
      </c>
    </row>
    <row r="50" spans="1:17" ht="19.5" customHeight="1" x14ac:dyDescent="0.2">
      <c r="A50" s="63" t="s">
        <v>34</v>
      </c>
      <c r="B50" s="14">
        <v>7</v>
      </c>
      <c r="C50" s="71" t="s">
        <v>118</v>
      </c>
      <c r="D50" s="71"/>
      <c r="E50" s="71"/>
      <c r="F50" s="23"/>
      <c r="G50" s="107"/>
      <c r="H50" s="121"/>
      <c r="I50" s="121"/>
      <c r="J50" s="121"/>
      <c r="K50" s="121"/>
      <c r="L50" s="121"/>
      <c r="M50" s="26"/>
      <c r="N50" s="15"/>
      <c r="O50" s="36"/>
      <c r="P50" s="16"/>
      <c r="Q50" s="17" t="str">
        <f t="shared" si="2"/>
        <v/>
      </c>
    </row>
    <row r="51" spans="1:17" ht="19.5" customHeight="1" x14ac:dyDescent="0.2">
      <c r="A51" s="63" t="s">
        <v>34</v>
      </c>
      <c r="B51" s="14">
        <v>22</v>
      </c>
      <c r="C51" s="71" t="s">
        <v>118</v>
      </c>
      <c r="D51" s="71"/>
      <c r="E51" s="71"/>
      <c r="F51" s="23"/>
      <c r="G51" s="107"/>
      <c r="H51" s="121"/>
      <c r="I51" s="121"/>
      <c r="J51" s="121"/>
      <c r="K51" s="121"/>
      <c r="L51" s="121"/>
      <c r="M51" s="26"/>
      <c r="N51" s="15"/>
      <c r="O51" s="36"/>
      <c r="P51" s="16"/>
      <c r="Q51" s="17" t="str">
        <f t="shared" si="2"/>
        <v/>
      </c>
    </row>
    <row r="52" spans="1:17" ht="19.5" customHeight="1" x14ac:dyDescent="0.2">
      <c r="A52" s="63" t="s">
        <v>34</v>
      </c>
      <c r="B52" s="14">
        <v>23</v>
      </c>
      <c r="C52" s="71" t="s">
        <v>118</v>
      </c>
      <c r="D52" s="71"/>
      <c r="E52" s="71"/>
      <c r="F52" s="23"/>
      <c r="G52" s="107"/>
      <c r="H52" s="121"/>
      <c r="I52" s="121"/>
      <c r="J52" s="121"/>
      <c r="K52" s="121"/>
      <c r="L52" s="121"/>
      <c r="M52" s="26"/>
      <c r="N52" s="15"/>
      <c r="O52" s="36"/>
      <c r="P52" s="16"/>
      <c r="Q52" s="17" t="str">
        <f t="shared" si="2"/>
        <v/>
      </c>
    </row>
    <row r="53" spans="1:17" ht="19.5" customHeight="1" x14ac:dyDescent="0.2">
      <c r="A53" s="63" t="s">
        <v>34</v>
      </c>
      <c r="B53" s="14">
        <v>24</v>
      </c>
      <c r="C53" s="71" t="s">
        <v>118</v>
      </c>
      <c r="D53" s="71"/>
      <c r="E53" s="71"/>
      <c r="F53" s="23"/>
      <c r="G53" s="107"/>
      <c r="H53" s="121"/>
      <c r="I53" s="121"/>
      <c r="J53" s="121"/>
      <c r="K53" s="121"/>
      <c r="L53" s="121"/>
      <c r="M53" s="26"/>
      <c r="N53" s="15"/>
      <c r="O53" s="36"/>
      <c r="P53" s="16"/>
      <c r="Q53" s="17" t="str">
        <f t="shared" si="2"/>
        <v/>
      </c>
    </row>
    <row r="54" spans="1:17" ht="19.5" customHeight="1" x14ac:dyDescent="0.2">
      <c r="A54" s="63" t="s">
        <v>34</v>
      </c>
      <c r="B54" s="14">
        <v>29</v>
      </c>
      <c r="C54" s="71" t="s">
        <v>118</v>
      </c>
      <c r="D54" s="71"/>
      <c r="E54" s="71"/>
      <c r="F54" s="23"/>
      <c r="G54" s="107"/>
      <c r="H54" s="121"/>
      <c r="I54" s="121"/>
      <c r="J54" s="121"/>
      <c r="K54" s="121"/>
      <c r="L54" s="121"/>
      <c r="M54" s="26"/>
      <c r="N54" s="15"/>
      <c r="O54" s="36"/>
      <c r="P54" s="16"/>
      <c r="Q54" s="17" t="str">
        <f t="shared" si="2"/>
        <v/>
      </c>
    </row>
    <row r="55" spans="1:17" ht="19.5" customHeight="1" x14ac:dyDescent="0.2">
      <c r="A55" s="63" t="s">
        <v>34</v>
      </c>
      <c r="B55" s="14">
        <v>33</v>
      </c>
      <c r="C55" s="71" t="s">
        <v>118</v>
      </c>
      <c r="D55" s="71"/>
      <c r="E55" s="71"/>
      <c r="F55" s="23"/>
      <c r="G55" s="107"/>
      <c r="H55" s="121"/>
      <c r="I55" s="121"/>
      <c r="J55" s="121"/>
      <c r="K55" s="121"/>
      <c r="L55" s="121"/>
      <c r="M55" s="26"/>
      <c r="N55" s="15"/>
      <c r="O55" s="36"/>
      <c r="P55" s="16"/>
      <c r="Q55" s="17" t="str">
        <f t="shared" si="2"/>
        <v/>
      </c>
    </row>
    <row r="56" spans="1:17" ht="19.5" customHeight="1" x14ac:dyDescent="0.2">
      <c r="A56" s="63" t="s">
        <v>34</v>
      </c>
      <c r="B56" s="14">
        <v>34</v>
      </c>
      <c r="C56" s="71" t="s">
        <v>118</v>
      </c>
      <c r="D56" s="71"/>
      <c r="E56" s="71"/>
      <c r="F56" s="23"/>
      <c r="G56" s="107"/>
      <c r="H56" s="121"/>
      <c r="I56" s="121"/>
      <c r="J56" s="121"/>
      <c r="K56" s="121"/>
      <c r="L56" s="121"/>
      <c r="M56" s="26"/>
      <c r="N56" s="15"/>
      <c r="O56" s="36"/>
      <c r="P56" s="16"/>
      <c r="Q56" s="17" t="str">
        <f t="shared" si="2"/>
        <v/>
      </c>
    </row>
    <row r="57" spans="1:17" ht="19.5" customHeight="1" x14ac:dyDescent="0.2">
      <c r="A57" s="63" t="s">
        <v>34</v>
      </c>
      <c r="B57" s="14">
        <v>35</v>
      </c>
      <c r="C57" s="71" t="s">
        <v>118</v>
      </c>
      <c r="D57" s="71"/>
      <c r="E57" s="71"/>
      <c r="F57" s="23"/>
      <c r="G57" s="107"/>
      <c r="H57" s="121"/>
      <c r="I57" s="121"/>
      <c r="J57" s="121"/>
      <c r="K57" s="121"/>
      <c r="L57" s="121"/>
      <c r="M57" s="26"/>
      <c r="N57" s="15"/>
      <c r="O57" s="36"/>
      <c r="P57" s="16"/>
      <c r="Q57" s="17" t="str">
        <f t="shared" si="2"/>
        <v/>
      </c>
    </row>
    <row r="58" spans="1:17" ht="19.5" customHeight="1" x14ac:dyDescent="0.2">
      <c r="A58" s="63" t="s">
        <v>34</v>
      </c>
      <c r="B58" s="14">
        <v>40</v>
      </c>
      <c r="C58" s="71" t="s">
        <v>118</v>
      </c>
      <c r="D58" s="71"/>
      <c r="E58" s="71"/>
      <c r="F58" s="23"/>
      <c r="G58" s="107"/>
      <c r="H58" s="121"/>
      <c r="I58" s="121"/>
      <c r="J58" s="121"/>
      <c r="K58" s="121"/>
      <c r="L58" s="121"/>
      <c r="M58" s="26"/>
      <c r="N58" s="15"/>
      <c r="O58" s="36"/>
      <c r="P58" s="16"/>
      <c r="Q58" s="17" t="str">
        <f t="shared" ref="Q58" si="41">IF(ISNUMBER(H58),IF(N58&gt;0,"n.B",IF(O58&lt;51%,"n.B.",IF(O58&lt;65%,"bestanden",IF(O58&lt;81%,"gut",IF(O58&lt;91%,"sehr gut","vorzüglich"))))),"")</f>
        <v/>
      </c>
    </row>
    <row r="59" spans="1:17" ht="19.5" customHeight="1" x14ac:dyDescent="0.2">
      <c r="A59" s="63" t="s">
        <v>34</v>
      </c>
      <c r="B59" s="14">
        <v>42</v>
      </c>
      <c r="C59" s="71" t="s">
        <v>118</v>
      </c>
      <c r="D59" s="71"/>
      <c r="E59" s="71"/>
      <c r="F59" s="23"/>
      <c r="G59" s="107"/>
      <c r="H59" s="121"/>
      <c r="I59" s="121"/>
      <c r="J59" s="121"/>
      <c r="K59" s="121"/>
      <c r="L59" s="121"/>
      <c r="M59" s="26"/>
      <c r="N59" s="15"/>
      <c r="O59" s="36"/>
      <c r="P59" s="16"/>
      <c r="Q59" s="17" t="str">
        <f t="shared" ref="Q59" si="42">IF(ISNUMBER(H59),IF(N59&gt;0,"n.B",IF(O59&lt;51%,"n.B.",IF(O59&lt;65%,"bestanden",IF(O59&lt;81%,"gut",IF(O59&lt;91%,"sehr gut","vorzüglich"))))),"")</f>
        <v/>
      </c>
    </row>
    <row r="60" spans="1:17" ht="19.5" customHeight="1" thickBot="1" x14ac:dyDescent="0.25">
      <c r="A60" s="64" t="s">
        <v>34</v>
      </c>
      <c r="B60" s="31">
        <v>45</v>
      </c>
      <c r="C60" s="72" t="s">
        <v>118</v>
      </c>
      <c r="D60" s="72"/>
      <c r="E60" s="72"/>
      <c r="F60" s="37"/>
      <c r="G60" s="108"/>
      <c r="H60" s="123"/>
      <c r="I60" s="123"/>
      <c r="J60" s="123"/>
      <c r="K60" s="123"/>
      <c r="L60" s="123"/>
      <c r="M60" s="32"/>
      <c r="N60" s="33"/>
      <c r="O60" s="38"/>
      <c r="P60" s="34"/>
      <c r="Q60" s="35" t="str">
        <f t="shared" ref="Q60" si="43">IF(ISNUMBER(H60),IF(N60&gt;0,"n.B",IF(O60&lt;51%,"n.B.",IF(O60&lt;65%,"bestanden",IF(O60&lt;81%,"gut",IF(O60&lt;91%,"sehr gut","vorzüglich"))))),"")</f>
        <v/>
      </c>
    </row>
  </sheetData>
  <mergeCells count="20">
    <mergeCell ref="A5:E6"/>
    <mergeCell ref="H5:N6"/>
    <mergeCell ref="P5:Q5"/>
    <mergeCell ref="P6:Q6"/>
    <mergeCell ref="A8:G9"/>
    <mergeCell ref="H8:Q8"/>
    <mergeCell ref="M9:M10"/>
    <mergeCell ref="N9:N10"/>
    <mergeCell ref="O9:O10"/>
    <mergeCell ref="P9:P10"/>
    <mergeCell ref="Q9:Q10"/>
    <mergeCell ref="A10:B10"/>
    <mergeCell ref="C10:D10"/>
    <mergeCell ref="P4:Q4"/>
    <mergeCell ref="A1:E1"/>
    <mergeCell ref="O1:Q1"/>
    <mergeCell ref="A2:E3"/>
    <mergeCell ref="P2:Q2"/>
    <mergeCell ref="P3:Q3"/>
    <mergeCell ref="H3:N4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Offene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F</dc:title>
  <dc:creator>Andrea Häußler</dc:creator>
  <cp:lastModifiedBy>Wolfgang</cp:lastModifiedBy>
  <cp:lastPrinted>2023-03-16T12:04:04Z</cp:lastPrinted>
  <dcterms:created xsi:type="dcterms:W3CDTF">2022-04-04T06:42:48Z</dcterms:created>
  <dcterms:modified xsi:type="dcterms:W3CDTF">2023-03-16T12:05:14Z</dcterms:modified>
</cp:coreProperties>
</file>