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lfgang\Der Retriever\Sisu\WT 2024\"/>
    </mc:Choice>
  </mc:AlternateContent>
  <bookViews>
    <workbookView xWindow="120" yWindow="15" windowWidth="18960" windowHeight="11325"/>
  </bookViews>
  <sheets>
    <sheet name="Anfänger" sheetId="3" r:id="rId1"/>
    <sheet name="Fortgeschrittene" sheetId="2" r:id="rId2"/>
    <sheet name="Open" sheetId="1" r:id="rId3"/>
  </sheets>
  <calcPr calcId="162913"/>
</workbook>
</file>

<file path=xl/calcChain.xml><?xml version="1.0" encoding="utf-8"?>
<calcChain xmlns="http://schemas.openxmlformats.org/spreadsheetml/2006/main">
  <c r="K33" i="2" l="1"/>
  <c r="L33" i="2"/>
  <c r="O33" i="2" s="1"/>
  <c r="K14" i="2"/>
  <c r="N14" i="2" s="1"/>
  <c r="L14" i="2"/>
  <c r="K9" i="2"/>
  <c r="L9" i="2"/>
  <c r="K35" i="2"/>
  <c r="L35" i="2"/>
  <c r="O35" i="2" s="1"/>
  <c r="K19" i="2"/>
  <c r="N19" i="2" s="1"/>
  <c r="L19" i="2"/>
  <c r="O19" i="2" s="1"/>
  <c r="K6" i="2"/>
  <c r="L6" i="2"/>
  <c r="K24" i="2"/>
  <c r="N24" i="2" s="1"/>
  <c r="L24" i="2"/>
  <c r="O24" i="2" s="1"/>
  <c r="K20" i="2"/>
  <c r="L20" i="2"/>
  <c r="O20" i="2" s="1"/>
  <c r="K7" i="2"/>
  <c r="N7" i="2" s="1"/>
  <c r="L7" i="2"/>
  <c r="K27" i="2"/>
  <c r="L27" i="2"/>
  <c r="O27" i="2" s="1"/>
  <c r="K21" i="2"/>
  <c r="N21" i="2" s="1"/>
  <c r="L21" i="2"/>
  <c r="O21" i="2" s="1"/>
  <c r="K10" i="2"/>
  <c r="L10" i="2"/>
  <c r="K36" i="2"/>
  <c r="L36" i="2"/>
  <c r="O36" i="2" s="1"/>
  <c r="K23" i="2"/>
  <c r="L23" i="2"/>
  <c r="O23" i="2" s="1"/>
  <c r="K22" i="2"/>
  <c r="N22" i="2" s="1"/>
  <c r="L22" i="2"/>
  <c r="O22" i="2" s="1"/>
  <c r="K37" i="2"/>
  <c r="L37" i="2"/>
  <c r="O37" i="2" s="1"/>
  <c r="K38" i="2"/>
  <c r="N38" i="2" s="1"/>
  <c r="L38" i="2"/>
  <c r="K25" i="2"/>
  <c r="N25" i="2" s="1"/>
  <c r="L25" i="2"/>
  <c r="O25" i="2" s="1"/>
  <c r="K11" i="2"/>
  <c r="N11" i="2" s="1"/>
  <c r="L11" i="2"/>
  <c r="K5" i="2"/>
  <c r="L5" i="2"/>
  <c r="K28" i="2"/>
  <c r="L28" i="2"/>
  <c r="O28" i="2" s="1"/>
  <c r="K34" i="2"/>
  <c r="N34" i="2" s="1"/>
  <c r="L34" i="2"/>
  <c r="O34" i="2" s="1"/>
  <c r="K17" i="2"/>
  <c r="N17" i="2" s="1"/>
  <c r="L17" i="2"/>
  <c r="K26" i="2"/>
  <c r="L26" i="2"/>
  <c r="O26" i="2" s="1"/>
  <c r="K13" i="2"/>
  <c r="L13" i="2"/>
  <c r="K16" i="2"/>
  <c r="N16" i="2" s="1"/>
  <c r="L16" i="2"/>
  <c r="K31" i="2"/>
  <c r="N31" i="2" s="1"/>
  <c r="L31" i="2"/>
  <c r="O31" i="2" s="1"/>
  <c r="K12" i="2"/>
  <c r="L12" i="2"/>
  <c r="K8" i="2"/>
  <c r="L8" i="2"/>
  <c r="K29" i="2"/>
  <c r="N29" i="2" s="1"/>
  <c r="L29" i="2"/>
  <c r="O29" i="2" s="1"/>
  <c r="K30" i="2"/>
  <c r="L30" i="2"/>
  <c r="O30" i="2" s="1"/>
  <c r="K18" i="2"/>
  <c r="L18" i="2"/>
  <c r="K4" i="2"/>
  <c r="L4" i="2"/>
  <c r="K32" i="2"/>
  <c r="N32" i="2" s="1"/>
  <c r="L32" i="2"/>
  <c r="O32" i="2" s="1"/>
  <c r="L15" i="2"/>
  <c r="K15" i="2"/>
  <c r="N15" i="2" s="1"/>
  <c r="L4" i="1"/>
  <c r="L15" i="1"/>
  <c r="L29" i="1"/>
  <c r="O29" i="1" s="1"/>
  <c r="L30" i="1"/>
  <c r="O30" i="1" s="1"/>
  <c r="L13" i="1"/>
  <c r="L16" i="1"/>
  <c r="L26" i="1"/>
  <c r="O26" i="1" s="1"/>
  <c r="L6" i="1"/>
  <c r="L22" i="1"/>
  <c r="O22" i="1" s="1"/>
  <c r="L28" i="1"/>
  <c r="O28" i="1" s="1"/>
  <c r="L19" i="1"/>
  <c r="O19" i="1" s="1"/>
  <c r="L8" i="1"/>
  <c r="L23" i="1"/>
  <c r="O23" i="1" s="1"/>
  <c r="L32" i="1"/>
  <c r="O32" i="1" s="1"/>
  <c r="L20" i="1"/>
  <c r="O20" i="1" s="1"/>
  <c r="L31" i="1"/>
  <c r="O31" i="1" s="1"/>
  <c r="L17" i="1"/>
  <c r="O17" i="1" s="1"/>
  <c r="L7" i="1"/>
  <c r="L14" i="1"/>
  <c r="L25" i="1"/>
  <c r="O25" i="1" s="1"/>
  <c r="L21" i="1"/>
  <c r="O21" i="1" s="1"/>
  <c r="L11" i="1"/>
  <c r="L5" i="1"/>
  <c r="L33" i="1"/>
  <c r="O33" i="1" s="1"/>
  <c r="L18" i="1"/>
  <c r="O18" i="1" s="1"/>
  <c r="L12" i="1"/>
  <c r="L10" i="1"/>
  <c r="L27" i="1"/>
  <c r="O27" i="1" s="1"/>
  <c r="L9" i="1"/>
  <c r="K4" i="1"/>
  <c r="K15" i="1"/>
  <c r="K29" i="1"/>
  <c r="N29" i="1" s="1"/>
  <c r="K30" i="1"/>
  <c r="N30" i="1" s="1"/>
  <c r="K13" i="1"/>
  <c r="K16" i="1"/>
  <c r="K26" i="1"/>
  <c r="N26" i="1" s="1"/>
  <c r="K6" i="1"/>
  <c r="K22" i="1"/>
  <c r="K28" i="1"/>
  <c r="N28" i="1" s="1"/>
  <c r="K19" i="1"/>
  <c r="N19" i="1" s="1"/>
  <c r="K8" i="1"/>
  <c r="K23" i="1"/>
  <c r="K32" i="1"/>
  <c r="N32" i="1" s="1"/>
  <c r="K20" i="1"/>
  <c r="N20" i="1" s="1"/>
  <c r="K31" i="1"/>
  <c r="N31" i="1" s="1"/>
  <c r="K17" i="1"/>
  <c r="K7" i="1"/>
  <c r="K14" i="1"/>
  <c r="N14" i="1" s="1"/>
  <c r="K25" i="1"/>
  <c r="K21" i="1"/>
  <c r="K11" i="1"/>
  <c r="K5" i="1"/>
  <c r="N5" i="1" s="1"/>
  <c r="K33" i="1"/>
  <c r="N33" i="1" s="1"/>
  <c r="K18" i="1"/>
  <c r="K12" i="1"/>
  <c r="N12" i="1" s="1"/>
  <c r="K10" i="1"/>
  <c r="N10" i="1" s="1"/>
  <c r="K27" i="1"/>
  <c r="K9" i="1"/>
  <c r="L24" i="1"/>
  <c r="O24" i="1" s="1"/>
  <c r="K24" i="1"/>
  <c r="N24" i="1" s="1"/>
  <c r="M4" i="2" l="1"/>
  <c r="M8" i="2"/>
  <c r="M13" i="2"/>
  <c r="M9" i="2"/>
  <c r="M5" i="2"/>
  <c r="M15" i="2"/>
  <c r="M11" i="2"/>
  <c r="M7" i="2"/>
  <c r="M18" i="2"/>
  <c r="M10" i="2"/>
  <c r="M6" i="2"/>
  <c r="M17" i="2"/>
  <c r="M14" i="2"/>
  <c r="M16" i="2"/>
  <c r="M12" i="2"/>
  <c r="N6" i="2"/>
  <c r="O6" i="2" s="1"/>
  <c r="N28" i="2"/>
  <c r="N30" i="2"/>
  <c r="O7" i="2"/>
  <c r="O16" i="2"/>
  <c r="N13" i="2"/>
  <c r="O13" i="2" s="1"/>
  <c r="N27" i="2"/>
  <c r="O15" i="2"/>
  <c r="N8" i="2"/>
  <c r="O8" i="2" s="1"/>
  <c r="O11" i="2"/>
  <c r="N23" i="2"/>
  <c r="N36" i="2"/>
  <c r="N33" i="2"/>
  <c r="N4" i="2"/>
  <c r="O4" i="2" s="1"/>
  <c r="O17" i="2"/>
  <c r="O14" i="2"/>
  <c r="N18" i="2"/>
  <c r="O18" i="2" s="1"/>
  <c r="N12" i="2"/>
  <c r="O12" i="2" s="1"/>
  <c r="N26" i="2"/>
  <c r="N5" i="2"/>
  <c r="O5" i="2" s="1"/>
  <c r="N37" i="2"/>
  <c r="N10" i="2"/>
  <c r="O10" i="2" s="1"/>
  <c r="N20" i="2"/>
  <c r="N35" i="2"/>
  <c r="N9" i="2"/>
  <c r="O9" i="2" s="1"/>
  <c r="M11" i="1"/>
  <c r="M15" i="1"/>
  <c r="M13" i="1"/>
  <c r="M4" i="1"/>
  <c r="M7" i="1"/>
  <c r="M9" i="1"/>
  <c r="M6" i="1"/>
  <c r="M16" i="1"/>
  <c r="M8" i="1"/>
  <c r="M14" i="1"/>
  <c r="M10" i="1"/>
  <c r="M12" i="1"/>
  <c r="M5" i="1"/>
  <c r="O10" i="1"/>
  <c r="O5" i="1"/>
  <c r="O14" i="1"/>
  <c r="N11" i="1"/>
  <c r="O11" i="1" s="1"/>
  <c r="N16" i="1"/>
  <c r="O16" i="1" s="1"/>
  <c r="O12" i="1"/>
  <c r="N7" i="1"/>
  <c r="O7" i="1" s="1"/>
  <c r="N15" i="1"/>
  <c r="O15" i="1" s="1"/>
  <c r="N9" i="1"/>
  <c r="O9" i="1" s="1"/>
  <c r="N18" i="1"/>
  <c r="N21" i="1"/>
  <c r="N17" i="1"/>
  <c r="N23" i="1"/>
  <c r="N22" i="1"/>
  <c r="N13" i="1"/>
  <c r="O13" i="1" s="1"/>
  <c r="N4" i="1"/>
  <c r="O4" i="1" s="1"/>
  <c r="N27" i="1"/>
  <c r="N25" i="1"/>
  <c r="N8" i="1"/>
  <c r="O8" i="1" s="1"/>
  <c r="N6" i="1"/>
  <c r="O6" i="1" s="1"/>
  <c r="K13" i="3" l="1"/>
  <c r="K14" i="3"/>
  <c r="K15" i="3"/>
  <c r="K16" i="3"/>
  <c r="N16" i="3" s="1"/>
  <c r="K17" i="3"/>
  <c r="K18" i="3"/>
  <c r="K19" i="3"/>
  <c r="K20" i="3"/>
  <c r="N20" i="3" s="1"/>
  <c r="K21" i="3"/>
  <c r="K22" i="3"/>
  <c r="K23" i="3"/>
  <c r="K24" i="3"/>
  <c r="K25" i="3"/>
  <c r="K26" i="3"/>
  <c r="K27" i="3"/>
  <c r="K28" i="3"/>
  <c r="K29" i="3"/>
  <c r="K30" i="3"/>
  <c r="K31" i="3"/>
  <c r="K32" i="3"/>
  <c r="N32" i="3" s="1"/>
  <c r="K33" i="3"/>
  <c r="K34" i="3"/>
  <c r="K35" i="3"/>
  <c r="L18" i="3"/>
  <c r="O18" i="3" s="1"/>
  <c r="L29" i="3"/>
  <c r="O29" i="3" s="1"/>
  <c r="L32" i="3"/>
  <c r="O32" i="3" s="1"/>
  <c r="L22" i="3"/>
  <c r="O22" i="3" s="1"/>
  <c r="L7" i="3"/>
  <c r="L16" i="3"/>
  <c r="O16" i="3" s="1"/>
  <c r="L23" i="3"/>
  <c r="O23" i="3" s="1"/>
  <c r="L17" i="3"/>
  <c r="O17" i="3" s="1"/>
  <c r="L35" i="3"/>
  <c r="O35" i="3" s="1"/>
  <c r="L21" i="3"/>
  <c r="O21" i="3" s="1"/>
  <c r="L30" i="3"/>
  <c r="O30" i="3" s="1"/>
  <c r="L4" i="3"/>
  <c r="L12" i="3"/>
  <c r="L24" i="3"/>
  <c r="O24" i="3" s="1"/>
  <c r="L6" i="3"/>
  <c r="L28" i="3"/>
  <c r="O28" i="3" s="1"/>
  <c r="L14" i="3"/>
  <c r="O14" i="3" s="1"/>
  <c r="L13" i="3"/>
  <c r="L9" i="3"/>
  <c r="L15" i="3"/>
  <c r="O15" i="3" s="1"/>
  <c r="L8" i="3"/>
  <c r="L5" i="3"/>
  <c r="L10" i="3"/>
  <c r="L27" i="3"/>
  <c r="O27" i="3" s="1"/>
  <c r="L34" i="3"/>
  <c r="O34" i="3" s="1"/>
  <c r="L19" i="3"/>
  <c r="O19" i="3" s="1"/>
  <c r="L20" i="3"/>
  <c r="O20" i="3" s="1"/>
  <c r="L31" i="3"/>
  <c r="O31" i="3" s="1"/>
  <c r="L33" i="3"/>
  <c r="O33" i="3" s="1"/>
  <c r="L25" i="3"/>
  <c r="O25" i="3" s="1"/>
  <c r="L26" i="3"/>
  <c r="O26" i="3" s="1"/>
  <c r="L11" i="3"/>
  <c r="N18" i="3"/>
  <c r="N29" i="3"/>
  <c r="N22" i="3"/>
  <c r="K7" i="3"/>
  <c r="N7" i="3" s="1"/>
  <c r="N23" i="3"/>
  <c r="N17" i="3"/>
  <c r="N35" i="3"/>
  <c r="N21" i="3"/>
  <c r="K4" i="3"/>
  <c r="N4" i="3" s="1"/>
  <c r="K12" i="3"/>
  <c r="N24" i="3"/>
  <c r="K6" i="3"/>
  <c r="N6" i="3" s="1"/>
  <c r="N13" i="3"/>
  <c r="K9" i="3"/>
  <c r="N9" i="3" s="1"/>
  <c r="N15" i="3"/>
  <c r="K8" i="3"/>
  <c r="K5" i="3"/>
  <c r="N5" i="3" s="1"/>
  <c r="K10" i="3"/>
  <c r="N10" i="3" s="1"/>
  <c r="N27" i="3"/>
  <c r="N19" i="3"/>
  <c r="N31" i="3"/>
  <c r="N33" i="3"/>
  <c r="N25" i="3"/>
  <c r="N26" i="3"/>
  <c r="K11" i="3"/>
  <c r="N11" i="3" s="1"/>
  <c r="M13" i="3" l="1"/>
  <c r="M5" i="3"/>
  <c r="M12" i="3"/>
  <c r="M11" i="3"/>
  <c r="M7" i="3"/>
  <c r="M9" i="3"/>
  <c r="M8" i="3"/>
  <c r="M4" i="3"/>
  <c r="M10" i="3"/>
  <c r="M6" i="3"/>
  <c r="O5" i="3"/>
  <c r="O13" i="3"/>
  <c r="N12" i="3"/>
  <c r="O12" i="3" s="1"/>
  <c r="N34" i="3"/>
  <c r="N8" i="3"/>
  <c r="O8" i="3" s="1"/>
  <c r="N14" i="3"/>
  <c r="O7" i="3"/>
  <c r="O11" i="3"/>
  <c r="O4" i="3"/>
  <c r="O10" i="3"/>
  <c r="O9" i="3"/>
  <c r="O6" i="3"/>
  <c r="N28" i="3"/>
  <c r="N30" i="3"/>
</calcChain>
</file>

<file path=xl/sharedStrings.xml><?xml version="1.0" encoding="utf-8"?>
<sst xmlns="http://schemas.openxmlformats.org/spreadsheetml/2006/main" count="461" uniqueCount="295">
  <si>
    <t>Fortgeschrittenenklasse</t>
  </si>
  <si>
    <t>Franken-Cup am 14.09.2024</t>
  </si>
  <si>
    <t>Günther Kohler, Ronnie Farrelly (IRL), Martina Gollner (AT), Ulla Schütz (AT), Salvatore Zappavigna (IT)</t>
  </si>
  <si>
    <t>A2 (RF)</t>
  </si>
  <si>
    <t>A3 (MG)</t>
  </si>
  <si>
    <t>A4 (US)</t>
  </si>
  <si>
    <t>A5 (SZ)</t>
  </si>
  <si>
    <t>Richter:</t>
  </si>
  <si>
    <t>Anfängerklasse</t>
  </si>
  <si>
    <t>Startnr.</t>
  </si>
  <si>
    <t>Nachname</t>
  </si>
  <si>
    <t>Vorname</t>
  </si>
  <si>
    <t>Hund</t>
  </si>
  <si>
    <t>Summe</t>
  </si>
  <si>
    <t>Null</t>
  </si>
  <si>
    <t>Platz</t>
  </si>
  <si>
    <t>%</t>
  </si>
  <si>
    <t>Prädikat</t>
  </si>
  <si>
    <t>fehlt</t>
  </si>
  <si>
    <t>Gabriel</t>
  </si>
  <si>
    <t>Roth</t>
  </si>
  <si>
    <t>Prell</t>
  </si>
  <si>
    <t>Dettlaff</t>
  </si>
  <si>
    <t>Klement</t>
  </si>
  <si>
    <t>Barnickel</t>
  </si>
  <si>
    <t>Kallhardt</t>
  </si>
  <si>
    <t>Tober</t>
  </si>
  <si>
    <t>Oettel</t>
  </si>
  <si>
    <t>Schallenburger</t>
  </si>
  <si>
    <t>Reck</t>
  </si>
  <si>
    <t>Dr., Daum</t>
  </si>
  <si>
    <t>Fattler</t>
  </si>
  <si>
    <t>Brinck</t>
  </si>
  <si>
    <t>Wiedmann</t>
  </si>
  <si>
    <t>Steller</t>
  </si>
  <si>
    <t>Ferstl</t>
  </si>
  <si>
    <t>Mörtl</t>
  </si>
  <si>
    <t>Schwojer</t>
  </si>
  <si>
    <t>Achter</t>
  </si>
  <si>
    <t>Endisch</t>
  </si>
  <si>
    <t>Kern</t>
  </si>
  <si>
    <t>Radandt-Obermaier</t>
  </si>
  <si>
    <t>Trefzger-Zirm</t>
  </si>
  <si>
    <t>Fries</t>
  </si>
  <si>
    <t>Schnell</t>
  </si>
  <si>
    <t>Scheerer</t>
  </si>
  <si>
    <t>Meyer</t>
  </si>
  <si>
    <t>Penning</t>
  </si>
  <si>
    <t>Doster</t>
  </si>
  <si>
    <t>Jordan</t>
  </si>
  <si>
    <t>Rudorf</t>
  </si>
  <si>
    <t>Binder</t>
  </si>
  <si>
    <t>Koch</t>
  </si>
  <si>
    <t>Luckymover By Myside Charly</t>
  </si>
  <si>
    <t>G/R</t>
  </si>
  <si>
    <t>Hunterspearl Finley</t>
  </si>
  <si>
    <t>L/R</t>
  </si>
  <si>
    <t>Flatfield's Colour Your Life</t>
  </si>
  <si>
    <t>FC/R</t>
  </si>
  <si>
    <t>MiCava Chopard Happy Spirit</t>
  </si>
  <si>
    <t>FC/H</t>
  </si>
  <si>
    <t>Ansago's Blind Date</t>
  </si>
  <si>
    <t>Kamala‘s Izy von Bauernhirschtal</t>
  </si>
  <si>
    <t>G/H</t>
  </si>
  <si>
    <t>Golden vom Forsthaus Gold - Mats</t>
  </si>
  <si>
    <t>Fellowhunter Energetic Emilia</t>
  </si>
  <si>
    <t>TQ Katanami</t>
  </si>
  <si>
    <t>Golden Mad Cap Dynamite</t>
  </si>
  <si>
    <t>Nette's Golden Tal Seven</t>
  </si>
  <si>
    <t>Bonfire Worker Everest</t>
  </si>
  <si>
    <t>Gundog's Choice Kiano</t>
  </si>
  <si>
    <t>Bouncy Bruno of Golden Cupcakes</t>
  </si>
  <si>
    <t>Hollygreen's Highland Broom</t>
  </si>
  <si>
    <t>Keylam-Phileas of Xanxenia</t>
  </si>
  <si>
    <t>Balvenie Ronny my Golden Elixier</t>
  </si>
  <si>
    <t>SL JollyChoc‘s Huntsman Beppo</t>
  </si>
  <si>
    <t>Simone Mörtl</t>
  </si>
  <si>
    <t>Linkwood Cadillac</t>
  </si>
  <si>
    <t>Cliu von Lohmannsheide</t>
  </si>
  <si>
    <t>L/H</t>
  </si>
  <si>
    <t>Dumpling Diego of Sunshine Tollers</t>
  </si>
  <si>
    <t>NSDT/R</t>
  </si>
  <si>
    <t>Golden shooting stars Brave Nala</t>
  </si>
  <si>
    <t>Deep Impact A Sunday Kind of Love</t>
  </si>
  <si>
    <t>Silva Nigra Labrador Bellona</t>
  </si>
  <si>
    <t>Fellowhunter Diamond Lotta</t>
  </si>
  <si>
    <t>Absolute Milan of Mossdeep Valley</t>
  </si>
  <si>
    <t>TQ Inuk</t>
  </si>
  <si>
    <t>Jolin Quiana of Xanxenia</t>
  </si>
  <si>
    <t>Little Violet‘s Amazing JJ</t>
  </si>
  <si>
    <t>DS Chuck Star of Milkyway</t>
  </si>
  <si>
    <t>Silva Nigra Labrador Cloe</t>
  </si>
  <si>
    <t>Gun's Devil Anakin</t>
  </si>
  <si>
    <t>Casimir vom Ebrachtal</t>
  </si>
  <si>
    <t>Susedalens Blaser Hit</t>
  </si>
  <si>
    <t>Andrea</t>
  </si>
  <si>
    <t>Norbert</t>
  </si>
  <si>
    <t>Leonie</t>
  </si>
  <si>
    <t>Claudia</t>
  </si>
  <si>
    <t>Silvia</t>
  </si>
  <si>
    <t>Melanie</t>
  </si>
  <si>
    <t>Christina</t>
  </si>
  <si>
    <t>Jana</t>
  </si>
  <si>
    <t>Rolf</t>
  </si>
  <si>
    <t>Herbert</t>
  </si>
  <si>
    <t>Barbara Elisa</t>
  </si>
  <si>
    <t>Axel</t>
  </si>
  <si>
    <t>Cornelia</t>
  </si>
  <si>
    <t>Katrin</t>
  </si>
  <si>
    <t>Manuela</t>
  </si>
  <si>
    <t>Gerhard</t>
  </si>
  <si>
    <t>Simone</t>
  </si>
  <si>
    <t>Jasmin</t>
  </si>
  <si>
    <t>Judith</t>
  </si>
  <si>
    <t>Verena</t>
  </si>
  <si>
    <t>Antje</t>
  </si>
  <si>
    <t>Barbara</t>
  </si>
  <si>
    <t>Gabriele</t>
  </si>
  <si>
    <t>Robert</t>
  </si>
  <si>
    <t>Isabel</t>
  </si>
  <si>
    <t>Karin</t>
  </si>
  <si>
    <t>Sybille</t>
  </si>
  <si>
    <t>Nadine</t>
  </si>
  <si>
    <t>Beate</t>
  </si>
  <si>
    <t>Renate</t>
  </si>
  <si>
    <t>A1 (GK)</t>
  </si>
  <si>
    <t>Kerstin C.</t>
  </si>
  <si>
    <t>Klein</t>
  </si>
  <si>
    <t>Offene Klasse</t>
  </si>
  <si>
    <t>Cairngold's Aberdeen Fay</t>
  </si>
  <si>
    <t>Von der Mohnenfluh Brandy</t>
  </si>
  <si>
    <t>Montoux's Christien-Fellow</t>
  </si>
  <si>
    <t>Cragganmore`sHarris</t>
  </si>
  <si>
    <t>Juna's Bathuro von Bauernhirschtal</t>
  </si>
  <si>
    <t>Weljesten Trust Sisu Au</t>
  </si>
  <si>
    <t>Woodrush Jefferson</t>
  </si>
  <si>
    <t>Five Senses Bonne Chance</t>
  </si>
  <si>
    <t>TQ Vilas</t>
  </si>
  <si>
    <t>TQ Alva</t>
  </si>
  <si>
    <t>Eilidh aus dem Habichtsreich</t>
  </si>
  <si>
    <t>Gawain von der Klifflinie</t>
  </si>
  <si>
    <t>Hollygreen's Cascabel Hazel</t>
  </si>
  <si>
    <t>Chestnut Hunters Caya</t>
  </si>
  <si>
    <t>Lovely Workers Amazing Buddy</t>
  </si>
  <si>
    <t>Young Spirit Keen Curtiz</t>
  </si>
  <si>
    <t>Bolle vom Rappenhansl</t>
  </si>
  <si>
    <t>Crossers Ace</t>
  </si>
  <si>
    <t>Flatgold's New Kid In Town</t>
  </si>
  <si>
    <t>Cairngolds Dee Jolene</t>
  </si>
  <si>
    <t>Powee's Capone</t>
  </si>
  <si>
    <t>ArdentZeal Bowler</t>
  </si>
  <si>
    <t>ArdentZeal Blaze</t>
  </si>
  <si>
    <t>Muschelsucher Dark Nala</t>
  </si>
  <si>
    <t>Golden Mountain Spring's Vargas</t>
  </si>
  <si>
    <t>Blackthorn Daytona</t>
  </si>
  <si>
    <t>Abenthan East</t>
  </si>
  <si>
    <t>Silva Nigra Labrador Aphrodite</t>
  </si>
  <si>
    <t>Blackthorn Indica</t>
  </si>
  <si>
    <t>Saffronlyn Woodcock</t>
  </si>
  <si>
    <t>R/G</t>
  </si>
  <si>
    <t>Berlips</t>
  </si>
  <si>
    <t>Eichinger</t>
  </si>
  <si>
    <t>Köder</t>
  </si>
  <si>
    <t>Gross</t>
  </si>
  <si>
    <t>Lebelt</t>
  </si>
  <si>
    <t>Brandstetter</t>
  </si>
  <si>
    <t>Köhler</t>
  </si>
  <si>
    <t>Jachert-Maier</t>
  </si>
  <si>
    <t>Heiß</t>
  </si>
  <si>
    <t>Schlenke</t>
  </si>
  <si>
    <t>Brandt</t>
  </si>
  <si>
    <t>Brandhofer</t>
  </si>
  <si>
    <t>Hug</t>
  </si>
  <si>
    <t>Peter</t>
  </si>
  <si>
    <t>Meßthaler</t>
  </si>
  <si>
    <t>Janik</t>
  </si>
  <si>
    <t>Kraus</t>
  </si>
  <si>
    <t>Püchner</t>
  </si>
  <si>
    <t>Groner</t>
  </si>
  <si>
    <t>Gewies</t>
  </si>
  <si>
    <t>Zimmermann</t>
  </si>
  <si>
    <t>Müller</t>
  </si>
  <si>
    <t>Rauer</t>
  </si>
  <si>
    <t>Farr</t>
  </si>
  <si>
    <t>Waschke</t>
  </si>
  <si>
    <t>Scheidegg</t>
  </si>
  <si>
    <t>Tanja</t>
  </si>
  <si>
    <t>Benno</t>
  </si>
  <si>
    <t>Ingrid</t>
  </si>
  <si>
    <t>Wolfgang</t>
  </si>
  <si>
    <t>Malaika</t>
  </si>
  <si>
    <t>Sabine</t>
  </si>
  <si>
    <t>Helga</t>
  </si>
  <si>
    <t>Brigitte</t>
  </si>
  <si>
    <t>Stefan</t>
  </si>
  <si>
    <t>Lissy</t>
  </si>
  <si>
    <t>Daniela</t>
  </si>
  <si>
    <t>Christel</t>
  </si>
  <si>
    <t>Ralf</t>
  </si>
  <si>
    <t>Knut</t>
  </si>
  <si>
    <t>Annegret</t>
  </si>
  <si>
    <t>Elke</t>
  </si>
  <si>
    <t>Klaus</t>
  </si>
  <si>
    <t>Jochen</t>
  </si>
  <si>
    <t>Adrienne</t>
  </si>
  <si>
    <t>Franken-Cup am 15.09.2024</t>
  </si>
  <si>
    <t>Monika</t>
  </si>
  <si>
    <t>Martina</t>
  </si>
  <si>
    <t>Hergert</t>
  </si>
  <si>
    <t>Sandra</t>
  </si>
  <si>
    <t>Petra</t>
  </si>
  <si>
    <t>Völker-Engler</t>
  </si>
  <si>
    <t>Ingeborg</t>
  </si>
  <si>
    <t>Carlings Dag vom Uthleder Berg</t>
  </si>
  <si>
    <t>Fast</t>
  </si>
  <si>
    <t>Wildtrails Wynter Summit</t>
  </si>
  <si>
    <t>Thebus</t>
  </si>
  <si>
    <t>Eibl</t>
  </si>
  <si>
    <t>Rothe</t>
  </si>
  <si>
    <t>Vielhauer</t>
  </si>
  <si>
    <t>Wolf</t>
  </si>
  <si>
    <t>Böck</t>
  </si>
  <si>
    <t>Viehöfer</t>
  </si>
  <si>
    <t> Le Donne</t>
  </si>
  <si>
    <t>Leschinsky</t>
  </si>
  <si>
    <t>Maier</t>
  </si>
  <si>
    <t>Bertelmann-Gschlößl</t>
  </si>
  <si>
    <t>Horn</t>
  </si>
  <si>
    <t>Bottelli</t>
  </si>
  <si>
    <t>Haack</t>
  </si>
  <si>
    <t>Graf</t>
  </si>
  <si>
    <t>Freisleben</t>
  </si>
  <si>
    <t>Eder</t>
  </si>
  <si>
    <t>Sieth</t>
  </si>
  <si>
    <t>Danker</t>
  </si>
  <si>
    <t>Müller-Bender</t>
  </si>
  <si>
    <t>Niederberger</t>
  </si>
  <si>
    <t>Gnauck</t>
  </si>
  <si>
    <t>Großmann</t>
  </si>
  <si>
    <t>Dr. Kleist</t>
  </si>
  <si>
    <t>Schönfelder</t>
  </si>
  <si>
    <t>Thomas</t>
  </si>
  <si>
    <t>Veronika</t>
  </si>
  <si>
    <t>Udo</t>
  </si>
  <si>
    <t>Ulrike</t>
  </si>
  <si>
    <t>Ursula</t>
  </si>
  <si>
    <t>Vanessa</t>
  </si>
  <si>
    <t>Margot</t>
  </si>
  <si>
    <t>Anja</t>
  </si>
  <si>
    <t>Jessica</t>
  </si>
  <si>
    <t>Antonella</t>
  </si>
  <si>
    <t>Natascha</t>
  </si>
  <si>
    <t>Gabi</t>
  </si>
  <si>
    <t>Karl-Heinz</t>
  </si>
  <si>
    <t>Stefanie</t>
  </si>
  <si>
    <t>Bettina</t>
  </si>
  <si>
    <t>Mignon</t>
  </si>
  <si>
    <t>Yvonne</t>
  </si>
  <si>
    <t>Amazing grace It’s Emma</t>
  </si>
  <si>
    <t>Fir green Charley</t>
  </si>
  <si>
    <t>Fellowhunter Charming Holly</t>
  </si>
  <si>
    <t>White Classic's Noble Hamlet</t>
  </si>
  <si>
    <t>Cocker</t>
  </si>
  <si>
    <t>Épagneul Picard/H</t>
  </si>
  <si>
    <t>Amazing Shadow Bailee</t>
  </si>
  <si>
    <t>Gulliondale Iron Finley</t>
  </si>
  <si>
    <t>Beechdale's Peanuts Beach</t>
  </si>
  <si>
    <t>Emphatic Elsbeth von Morito</t>
  </si>
  <si>
    <t>Frozen Hunter´s Anna</t>
  </si>
  <si>
    <t>Silva Nigra Labrador Chaldene</t>
  </si>
  <si>
    <t>Kingsdale Meadow Daphne "Dope"</t>
  </si>
  <si>
    <t>Nasari from Ulysse`s Spirit</t>
  </si>
  <si>
    <t>Limestone Workers Esprit</t>
  </si>
  <si>
    <t>Partridg's meadow Bree</t>
  </si>
  <si>
    <t>Aid-Creek Hunter Adelheid</t>
  </si>
  <si>
    <t>Anja Bertelmann-Gschlößl</t>
  </si>
  <si>
    <t>Dancing in the Moonlight von der Mönchsquelle</t>
  </si>
  <si>
    <t>Witchambrook Indies Azure</t>
  </si>
  <si>
    <t>Woodrush Mitchell</t>
  </si>
  <si>
    <t>Mountain Sight Beltaines Fenja</t>
  </si>
  <si>
    <t>Tomillygun Amber</t>
  </si>
  <si>
    <t>Be yourself Taavi of Sunshine Tollers</t>
  </si>
  <si>
    <t>Crazy fox Cobie of Sunshine Tollers</t>
  </si>
  <si>
    <t>NSDT/H</t>
  </si>
  <si>
    <t>Energy fox Elody of Sunshine Tollers</t>
  </si>
  <si>
    <t>Workout Dog Ava</t>
  </si>
  <si>
    <t>Karl-Heinz Danker</t>
  </si>
  <si>
    <t>Fir Green Dexter</t>
  </si>
  <si>
    <t>Durch Dick und Dünn Dohle</t>
  </si>
  <si>
    <t>Von der Mohnenfluh Captain</t>
  </si>
  <si>
    <t>Cool and Classic Ben McFlint</t>
  </si>
  <si>
    <t>Gundog’s Choice Josee</t>
  </si>
  <si>
    <t>Beechdale's Look of Love</t>
  </si>
  <si>
    <t>Bonfire Worker Duchess</t>
  </si>
  <si>
    <t>abgebrochen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</si>
</sst>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shrinkToFit="1"/>
    </xf>
    <xf numFmtId="1" fontId="5" fillId="2" borderId="2" xfId="0" applyNumberFormat="1" applyFont="1" applyFill="1" applyBorder="1" applyAlignment="1">
      <alignment horizontal="center" vertical="center" shrinkToFit="1"/>
    </xf>
    <xf numFmtId="1" fontId="3" fillId="0" borderId="2" xfId="0" applyNumberFormat="1" applyFont="1" applyFill="1" applyBorder="1" applyAlignment="1">
      <alignment horizontal="center" vertical="center" shrinkToFit="1"/>
    </xf>
    <xf numFmtId="9" fontId="6" fillId="0" borderId="2" xfId="0" applyNumberFormat="1" applyFont="1" applyFill="1" applyBorder="1" applyAlignment="1">
      <alignment horizontal="center" vertical="center" shrinkToFit="1"/>
    </xf>
    <xf numFmtId="1" fontId="5" fillId="4" borderId="2" xfId="0" applyNumberFormat="1" applyFont="1" applyFill="1" applyBorder="1" applyAlignment="1">
      <alignment horizontal="center" vertical="center" shrinkToFit="1"/>
    </xf>
    <xf numFmtId="1" fontId="3" fillId="4" borderId="2" xfId="0" applyNumberFormat="1" applyFont="1" applyFill="1" applyBorder="1" applyAlignment="1">
      <alignment horizontal="center" vertical="center" shrinkToFit="1"/>
    </xf>
    <xf numFmtId="9" fontId="6" fillId="4" borderId="2" xfId="0" applyNumberFormat="1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/>
    </xf>
    <xf numFmtId="1" fontId="3" fillId="3" borderId="2" xfId="0" applyNumberFormat="1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right" vertical="center" shrinkToFit="1"/>
    </xf>
    <xf numFmtId="1" fontId="5" fillId="3" borderId="2" xfId="0" applyNumberFormat="1" applyFont="1" applyFill="1" applyBorder="1" applyAlignment="1">
      <alignment horizontal="center" vertical="center" shrinkToFit="1"/>
    </xf>
    <xf numFmtId="9" fontId="6" fillId="3" borderId="2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="130" zoomScaleNormal="13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I10" sqref="I10"/>
    </sheetView>
  </sheetViews>
  <sheetFormatPr baseColWidth="10" defaultColWidth="9.33203125" defaultRowHeight="11.25" x14ac:dyDescent="0.2"/>
  <cols>
    <col min="1" max="1" width="7.6640625" style="25" customWidth="1"/>
    <col min="2" max="2" width="17.1640625" style="25" bestFit="1" customWidth="1"/>
    <col min="3" max="3" width="11.83203125" style="25" bestFit="1" customWidth="1"/>
    <col min="4" max="4" width="30.6640625" style="25" bestFit="1" customWidth="1"/>
    <col min="5" max="5" width="8.1640625" style="25" bestFit="1" customWidth="1"/>
    <col min="6" max="7" width="9.33203125" style="25" customWidth="1"/>
    <col min="8" max="8" width="10.5" style="25" customWidth="1"/>
    <col min="9" max="10" width="9.33203125" style="25" customWidth="1"/>
    <col min="11" max="11" width="7.5" style="25" bestFit="1" customWidth="1"/>
    <col min="12" max="12" width="6.83203125" style="25" customWidth="1"/>
    <col min="13" max="13" width="8" style="25" customWidth="1"/>
    <col min="14" max="14" width="5.83203125" style="25" customWidth="1"/>
    <col min="15" max="15" width="11" style="25" bestFit="1" customWidth="1"/>
    <col min="16" max="16384" width="9.33203125" style="25"/>
  </cols>
  <sheetData>
    <row r="1" spans="1:15" ht="12.75" customHeight="1" x14ac:dyDescent="0.2">
      <c r="A1" s="33" t="s">
        <v>1</v>
      </c>
      <c r="B1" s="33"/>
      <c r="C1" s="33"/>
      <c r="E1" s="13" t="s">
        <v>7</v>
      </c>
      <c r="F1" s="30" t="s">
        <v>2</v>
      </c>
      <c r="G1" s="30"/>
      <c r="H1" s="30"/>
      <c r="I1" s="30"/>
      <c r="J1" s="30"/>
      <c r="K1" s="30"/>
      <c r="L1" s="30"/>
      <c r="M1" s="30"/>
      <c r="N1" s="30"/>
      <c r="O1" s="26"/>
    </row>
    <row r="2" spans="1:15" ht="12.75" customHeight="1" x14ac:dyDescent="0.2">
      <c r="A2" s="31" t="s">
        <v>8</v>
      </c>
      <c r="B2" s="31"/>
      <c r="C2" s="27"/>
      <c r="D2" s="27"/>
      <c r="E2" s="27"/>
      <c r="F2" s="32"/>
      <c r="G2" s="32"/>
      <c r="H2" s="32"/>
      <c r="I2" s="32"/>
      <c r="J2" s="32"/>
      <c r="K2" s="32"/>
      <c r="L2" s="32"/>
      <c r="M2" s="32"/>
      <c r="N2" s="32"/>
      <c r="O2" s="27"/>
    </row>
    <row r="3" spans="1:15" ht="16.5" customHeight="1" x14ac:dyDescent="0.2">
      <c r="A3" s="3" t="s">
        <v>9</v>
      </c>
      <c r="B3" s="28" t="s">
        <v>10</v>
      </c>
      <c r="C3" s="28" t="s">
        <v>11</v>
      </c>
      <c r="D3" s="28" t="s">
        <v>12</v>
      </c>
      <c r="E3" s="28" t="s">
        <v>159</v>
      </c>
      <c r="F3" s="2" t="s">
        <v>125</v>
      </c>
      <c r="G3" s="2" t="s">
        <v>3</v>
      </c>
      <c r="H3" s="2" t="s">
        <v>4</v>
      </c>
      <c r="I3" s="2" t="s">
        <v>5</v>
      </c>
      <c r="J3" s="2" t="s">
        <v>6</v>
      </c>
      <c r="K3" s="3" t="s">
        <v>13</v>
      </c>
      <c r="L3" s="3" t="s">
        <v>14</v>
      </c>
      <c r="M3" s="3" t="s">
        <v>15</v>
      </c>
      <c r="N3" s="3" t="s">
        <v>16</v>
      </c>
      <c r="O3" s="2" t="s">
        <v>17</v>
      </c>
    </row>
    <row r="4" spans="1:15" x14ac:dyDescent="0.2">
      <c r="A4" s="6">
        <v>15</v>
      </c>
      <c r="B4" s="14" t="s">
        <v>31</v>
      </c>
      <c r="C4" s="14" t="s">
        <v>106</v>
      </c>
      <c r="D4" s="15" t="s">
        <v>70</v>
      </c>
      <c r="E4" s="14" t="s">
        <v>56</v>
      </c>
      <c r="F4" s="4">
        <v>17</v>
      </c>
      <c r="G4" s="4">
        <v>14</v>
      </c>
      <c r="H4" s="4">
        <v>18</v>
      </c>
      <c r="I4" s="4">
        <v>18</v>
      </c>
      <c r="J4" s="4">
        <v>20</v>
      </c>
      <c r="K4" s="5">
        <f t="shared" ref="K4:K12" si="0">SUM(F4:J4)</f>
        <v>87</v>
      </c>
      <c r="L4" s="6">
        <f t="shared" ref="L4:L17" si="1">COUNTIF(F4:J4,0)</f>
        <v>0</v>
      </c>
      <c r="M4" s="4">
        <f t="shared" ref="M4:M12" si="2">IF(ISNUMBER(F4),RANK(K4,$K$4:$K$13))</f>
        <v>1</v>
      </c>
      <c r="N4" s="7">
        <f t="shared" ref="N4:N21" si="3">ROUND(IF(ISNUMBER(H4),K4/100,""),2)</f>
        <v>0.87</v>
      </c>
      <c r="O4" s="3" t="str">
        <f t="shared" ref="O4:O21" si="4">IF(ISNUMBER(F4),IF(L4&gt;0,"n.B",IF(N4&lt;51%,"n.B.",IF(N4&lt;65%,"bestanden",IF(N4&lt;81%,"gut",IF(N4&lt;91%,"sehr gut","vorzüglich"))))),"")</f>
        <v>sehr gut</v>
      </c>
    </row>
    <row r="5" spans="1:15" x14ac:dyDescent="0.2">
      <c r="A5" s="6">
        <v>26</v>
      </c>
      <c r="B5" s="14" t="s">
        <v>40</v>
      </c>
      <c r="C5" s="14" t="s">
        <v>114</v>
      </c>
      <c r="D5" s="15" t="s">
        <v>82</v>
      </c>
      <c r="E5" s="14" t="s">
        <v>63</v>
      </c>
      <c r="F5" s="4">
        <v>20</v>
      </c>
      <c r="G5" s="4">
        <v>20</v>
      </c>
      <c r="H5" s="4">
        <v>18</v>
      </c>
      <c r="I5" s="4">
        <v>8</v>
      </c>
      <c r="J5" s="4">
        <v>15</v>
      </c>
      <c r="K5" s="5">
        <f t="shared" si="0"/>
        <v>81</v>
      </c>
      <c r="L5" s="6">
        <f t="shared" si="1"/>
        <v>0</v>
      </c>
      <c r="M5" s="4">
        <f t="shared" si="2"/>
        <v>2</v>
      </c>
      <c r="N5" s="7">
        <f t="shared" si="3"/>
        <v>0.81</v>
      </c>
      <c r="O5" s="3" t="str">
        <f t="shared" si="4"/>
        <v>sehr gut</v>
      </c>
    </row>
    <row r="6" spans="1:15" x14ac:dyDescent="0.2">
      <c r="A6" s="6">
        <v>18</v>
      </c>
      <c r="B6" s="14" t="s">
        <v>34</v>
      </c>
      <c r="C6" s="14" t="s">
        <v>109</v>
      </c>
      <c r="D6" s="15" t="s">
        <v>73</v>
      </c>
      <c r="E6" s="14" t="s">
        <v>58</v>
      </c>
      <c r="F6" s="4">
        <v>11</v>
      </c>
      <c r="G6" s="4">
        <v>18</v>
      </c>
      <c r="H6" s="4">
        <v>17</v>
      </c>
      <c r="I6" s="4">
        <v>19</v>
      </c>
      <c r="J6" s="4">
        <v>13</v>
      </c>
      <c r="K6" s="5">
        <f t="shared" si="0"/>
        <v>78</v>
      </c>
      <c r="L6" s="6">
        <f t="shared" si="1"/>
        <v>0</v>
      </c>
      <c r="M6" s="4">
        <f t="shared" si="2"/>
        <v>3</v>
      </c>
      <c r="N6" s="7">
        <f t="shared" si="3"/>
        <v>0.78</v>
      </c>
      <c r="O6" s="3" t="str">
        <f t="shared" si="4"/>
        <v>gut</v>
      </c>
    </row>
    <row r="7" spans="1:15" x14ac:dyDescent="0.2">
      <c r="A7" s="6">
        <v>7</v>
      </c>
      <c r="B7" s="14" t="s">
        <v>24</v>
      </c>
      <c r="C7" s="14" t="s">
        <v>99</v>
      </c>
      <c r="D7" s="15" t="s">
        <v>62</v>
      </c>
      <c r="E7" s="14" t="s">
        <v>63</v>
      </c>
      <c r="F7" s="4">
        <v>15</v>
      </c>
      <c r="G7" s="4">
        <v>16</v>
      </c>
      <c r="H7" s="4">
        <v>20</v>
      </c>
      <c r="I7" s="4">
        <v>12</v>
      </c>
      <c r="J7" s="4">
        <v>12</v>
      </c>
      <c r="K7" s="5">
        <f t="shared" si="0"/>
        <v>75</v>
      </c>
      <c r="L7" s="6">
        <f t="shared" si="1"/>
        <v>0</v>
      </c>
      <c r="M7" s="4">
        <f t="shared" si="2"/>
        <v>4</v>
      </c>
      <c r="N7" s="7">
        <f t="shared" si="3"/>
        <v>0.75</v>
      </c>
      <c r="O7" s="3" t="str">
        <f t="shared" si="4"/>
        <v>gut</v>
      </c>
    </row>
    <row r="8" spans="1:15" x14ac:dyDescent="0.2">
      <c r="A8" s="6">
        <v>24</v>
      </c>
      <c r="B8" s="14" t="s">
        <v>39</v>
      </c>
      <c r="C8" s="14" t="s">
        <v>113</v>
      </c>
      <c r="D8" s="15" t="s">
        <v>80</v>
      </c>
      <c r="E8" s="14" t="s">
        <v>81</v>
      </c>
      <c r="F8" s="4">
        <v>15</v>
      </c>
      <c r="G8" s="4">
        <v>16</v>
      </c>
      <c r="H8" s="4">
        <v>15</v>
      </c>
      <c r="I8" s="4">
        <v>8</v>
      </c>
      <c r="J8" s="4">
        <v>19</v>
      </c>
      <c r="K8" s="5">
        <f t="shared" si="0"/>
        <v>73</v>
      </c>
      <c r="L8" s="6">
        <f t="shared" si="1"/>
        <v>0</v>
      </c>
      <c r="M8" s="4">
        <f t="shared" si="2"/>
        <v>5</v>
      </c>
      <c r="N8" s="7">
        <f t="shared" si="3"/>
        <v>0.73</v>
      </c>
      <c r="O8" s="3" t="str">
        <f t="shared" si="4"/>
        <v>gut</v>
      </c>
    </row>
    <row r="9" spans="1:15" x14ac:dyDescent="0.2">
      <c r="A9" s="6">
        <v>22</v>
      </c>
      <c r="B9" s="14" t="s">
        <v>37</v>
      </c>
      <c r="C9" s="14" t="s">
        <v>109</v>
      </c>
      <c r="D9" s="15" t="s">
        <v>77</v>
      </c>
      <c r="E9" s="14" t="s">
        <v>56</v>
      </c>
      <c r="F9" s="4">
        <v>8</v>
      </c>
      <c r="G9" s="4">
        <v>16</v>
      </c>
      <c r="H9" s="4">
        <v>18</v>
      </c>
      <c r="I9" s="4">
        <v>18</v>
      </c>
      <c r="J9" s="4">
        <v>13</v>
      </c>
      <c r="K9" s="5">
        <f t="shared" si="0"/>
        <v>73</v>
      </c>
      <c r="L9" s="6">
        <f t="shared" si="1"/>
        <v>0</v>
      </c>
      <c r="M9" s="4">
        <f t="shared" si="2"/>
        <v>5</v>
      </c>
      <c r="N9" s="7">
        <f t="shared" si="3"/>
        <v>0.73</v>
      </c>
      <c r="O9" s="3" t="str">
        <f t="shared" si="4"/>
        <v>gut</v>
      </c>
    </row>
    <row r="10" spans="1:15" x14ac:dyDescent="0.2">
      <c r="A10" s="6">
        <v>27</v>
      </c>
      <c r="B10" s="14" t="s">
        <v>41</v>
      </c>
      <c r="C10" s="14" t="s">
        <v>115</v>
      </c>
      <c r="D10" s="15" t="s">
        <v>83</v>
      </c>
      <c r="E10" s="14" t="s">
        <v>54</v>
      </c>
      <c r="F10" s="4">
        <v>13</v>
      </c>
      <c r="G10" s="4">
        <v>15</v>
      </c>
      <c r="H10" s="4">
        <v>18</v>
      </c>
      <c r="I10" s="4">
        <v>14</v>
      </c>
      <c r="J10" s="4">
        <v>11</v>
      </c>
      <c r="K10" s="5">
        <f t="shared" si="0"/>
        <v>71</v>
      </c>
      <c r="L10" s="6">
        <f t="shared" si="1"/>
        <v>0</v>
      </c>
      <c r="M10" s="4">
        <f t="shared" si="2"/>
        <v>7</v>
      </c>
      <c r="N10" s="7">
        <f t="shared" si="3"/>
        <v>0.71</v>
      </c>
      <c r="O10" s="3" t="str">
        <f t="shared" si="4"/>
        <v>gut</v>
      </c>
    </row>
    <row r="11" spans="1:15" x14ac:dyDescent="0.2">
      <c r="A11" s="6">
        <v>1</v>
      </c>
      <c r="B11" s="14" t="s">
        <v>19</v>
      </c>
      <c r="C11" s="14" t="s">
        <v>95</v>
      </c>
      <c r="D11" s="15" t="s">
        <v>53</v>
      </c>
      <c r="E11" s="14" t="s">
        <v>54</v>
      </c>
      <c r="F11" s="4">
        <v>12</v>
      </c>
      <c r="G11" s="4">
        <v>13</v>
      </c>
      <c r="H11" s="4">
        <v>18</v>
      </c>
      <c r="I11" s="4">
        <v>8</v>
      </c>
      <c r="J11" s="4">
        <v>17</v>
      </c>
      <c r="K11" s="5">
        <f t="shared" si="0"/>
        <v>68</v>
      </c>
      <c r="L11" s="6">
        <f t="shared" si="1"/>
        <v>0</v>
      </c>
      <c r="M11" s="4">
        <f t="shared" si="2"/>
        <v>8</v>
      </c>
      <c r="N11" s="7">
        <f t="shared" si="3"/>
        <v>0.68</v>
      </c>
      <c r="O11" s="3" t="str">
        <f t="shared" si="4"/>
        <v>gut</v>
      </c>
    </row>
    <row r="12" spans="1:15" x14ac:dyDescent="0.2">
      <c r="A12" s="6">
        <v>16</v>
      </c>
      <c r="B12" s="14" t="s">
        <v>32</v>
      </c>
      <c r="C12" s="14" t="s">
        <v>107</v>
      </c>
      <c r="D12" s="15" t="s">
        <v>71</v>
      </c>
      <c r="E12" s="14" t="s">
        <v>54</v>
      </c>
      <c r="F12" s="4">
        <v>14</v>
      </c>
      <c r="G12" s="4">
        <v>14</v>
      </c>
      <c r="H12" s="4">
        <v>16</v>
      </c>
      <c r="I12" s="4">
        <v>17</v>
      </c>
      <c r="J12" s="4">
        <v>4</v>
      </c>
      <c r="K12" s="5">
        <f t="shared" si="0"/>
        <v>65</v>
      </c>
      <c r="L12" s="6">
        <f t="shared" si="1"/>
        <v>0</v>
      </c>
      <c r="M12" s="4">
        <f t="shared" si="2"/>
        <v>9</v>
      </c>
      <c r="N12" s="7">
        <f t="shared" si="3"/>
        <v>0.65</v>
      </c>
      <c r="O12" s="3" t="str">
        <f t="shared" si="4"/>
        <v>gut</v>
      </c>
    </row>
    <row r="13" spans="1:15" x14ac:dyDescent="0.2">
      <c r="A13" s="6">
        <v>21</v>
      </c>
      <c r="B13" s="14" t="s">
        <v>36</v>
      </c>
      <c r="C13" s="14" t="s">
        <v>111</v>
      </c>
      <c r="D13" s="15" t="s">
        <v>76</v>
      </c>
      <c r="E13" s="14" t="s">
        <v>54</v>
      </c>
      <c r="F13" s="4">
        <v>14</v>
      </c>
      <c r="G13" s="4">
        <v>13</v>
      </c>
      <c r="H13" s="4">
        <v>18</v>
      </c>
      <c r="I13" s="4">
        <v>12</v>
      </c>
      <c r="J13" s="4">
        <v>4</v>
      </c>
      <c r="K13" s="5">
        <f t="shared" ref="K13:K35" si="5">SUM(F13:J13)</f>
        <v>61</v>
      </c>
      <c r="L13" s="6">
        <f t="shared" si="1"/>
        <v>0</v>
      </c>
      <c r="M13" s="4">
        <f>IF(ISNUMBER(F13),RANK(K13,$K$4:$K$13))</f>
        <v>10</v>
      </c>
      <c r="N13" s="7">
        <f t="shared" si="3"/>
        <v>0.61</v>
      </c>
      <c r="O13" s="3" t="str">
        <f t="shared" si="4"/>
        <v>bestanden</v>
      </c>
    </row>
    <row r="14" spans="1:15" x14ac:dyDescent="0.2">
      <c r="A14" s="9">
        <v>20</v>
      </c>
      <c r="B14" s="16" t="s">
        <v>127</v>
      </c>
      <c r="C14" s="16" t="s">
        <v>126</v>
      </c>
      <c r="D14" s="17" t="s">
        <v>75</v>
      </c>
      <c r="E14" s="16" t="s">
        <v>56</v>
      </c>
      <c r="F14" s="4">
        <v>12</v>
      </c>
      <c r="G14" s="4">
        <v>19</v>
      </c>
      <c r="H14" s="8">
        <v>0</v>
      </c>
      <c r="I14" s="4">
        <v>20</v>
      </c>
      <c r="J14" s="4">
        <v>20</v>
      </c>
      <c r="K14" s="5">
        <f t="shared" si="5"/>
        <v>71</v>
      </c>
      <c r="L14" s="9">
        <f t="shared" si="1"/>
        <v>1</v>
      </c>
      <c r="M14" s="8"/>
      <c r="N14" s="10">
        <f t="shared" si="3"/>
        <v>0.71</v>
      </c>
      <c r="O14" s="11" t="str">
        <f t="shared" si="4"/>
        <v>n.B</v>
      </c>
    </row>
    <row r="15" spans="1:15" x14ac:dyDescent="0.2">
      <c r="A15" s="9">
        <v>23</v>
      </c>
      <c r="B15" s="16" t="s">
        <v>38</v>
      </c>
      <c r="C15" s="16" t="s">
        <v>112</v>
      </c>
      <c r="D15" s="17" t="s">
        <v>78</v>
      </c>
      <c r="E15" s="16" t="s">
        <v>79</v>
      </c>
      <c r="F15" s="8">
        <v>0</v>
      </c>
      <c r="G15" s="4">
        <v>17</v>
      </c>
      <c r="H15" s="4">
        <v>19</v>
      </c>
      <c r="I15" s="4">
        <v>19</v>
      </c>
      <c r="J15" s="4">
        <v>14</v>
      </c>
      <c r="K15" s="5">
        <f t="shared" si="5"/>
        <v>69</v>
      </c>
      <c r="L15" s="9">
        <f t="shared" si="1"/>
        <v>1</v>
      </c>
      <c r="M15" s="8"/>
      <c r="N15" s="10">
        <f t="shared" si="3"/>
        <v>0.69</v>
      </c>
      <c r="O15" s="11" t="str">
        <f t="shared" si="4"/>
        <v>n.B</v>
      </c>
    </row>
    <row r="16" spans="1:15" x14ac:dyDescent="0.2">
      <c r="A16" s="9">
        <v>9</v>
      </c>
      <c r="B16" s="16" t="s">
        <v>25</v>
      </c>
      <c r="C16" s="16" t="s">
        <v>100</v>
      </c>
      <c r="D16" s="17" t="s">
        <v>64</v>
      </c>
      <c r="E16" s="16" t="s">
        <v>54</v>
      </c>
      <c r="F16" s="4">
        <v>8</v>
      </c>
      <c r="G16" s="4">
        <v>20</v>
      </c>
      <c r="H16" s="4">
        <v>17</v>
      </c>
      <c r="I16" s="8">
        <v>0</v>
      </c>
      <c r="J16" s="4">
        <v>20</v>
      </c>
      <c r="K16" s="5">
        <f t="shared" si="5"/>
        <v>65</v>
      </c>
      <c r="L16" s="9">
        <f t="shared" si="1"/>
        <v>1</v>
      </c>
      <c r="M16" s="8"/>
      <c r="N16" s="10">
        <f t="shared" si="3"/>
        <v>0.65</v>
      </c>
      <c r="O16" s="11" t="str">
        <f t="shared" si="4"/>
        <v>n.B</v>
      </c>
    </row>
    <row r="17" spans="1:15" x14ac:dyDescent="0.2">
      <c r="A17" s="9">
        <v>11</v>
      </c>
      <c r="B17" s="16" t="s">
        <v>27</v>
      </c>
      <c r="C17" s="16" t="s">
        <v>102</v>
      </c>
      <c r="D17" s="17" t="s">
        <v>66</v>
      </c>
      <c r="E17" s="16" t="s">
        <v>63</v>
      </c>
      <c r="F17" s="4">
        <v>13</v>
      </c>
      <c r="G17" s="4">
        <v>14</v>
      </c>
      <c r="H17" s="4">
        <v>17</v>
      </c>
      <c r="I17" s="4">
        <v>19</v>
      </c>
      <c r="J17" s="8">
        <v>0</v>
      </c>
      <c r="K17" s="5">
        <f t="shared" si="5"/>
        <v>63</v>
      </c>
      <c r="L17" s="9">
        <f t="shared" si="1"/>
        <v>1</v>
      </c>
      <c r="M17" s="8"/>
      <c r="N17" s="10">
        <f t="shared" si="3"/>
        <v>0.63</v>
      </c>
      <c r="O17" s="11" t="str">
        <f t="shared" si="4"/>
        <v>n.B</v>
      </c>
    </row>
    <row r="18" spans="1:15" x14ac:dyDescent="0.2">
      <c r="A18" s="9">
        <v>3</v>
      </c>
      <c r="B18" s="16" t="s">
        <v>20</v>
      </c>
      <c r="C18" s="16" t="s">
        <v>96</v>
      </c>
      <c r="D18" s="17" t="s">
        <v>55</v>
      </c>
      <c r="E18" s="16" t="s">
        <v>56</v>
      </c>
      <c r="F18" s="4">
        <v>16</v>
      </c>
      <c r="G18" s="4">
        <v>11</v>
      </c>
      <c r="H18" s="8">
        <v>0</v>
      </c>
      <c r="I18" s="4">
        <v>20</v>
      </c>
      <c r="J18" s="4">
        <v>15</v>
      </c>
      <c r="K18" s="5">
        <f t="shared" si="5"/>
        <v>62</v>
      </c>
      <c r="L18" s="9">
        <f t="shared" ref="L18:L34" si="6">COUNTIF(F18:J18,0)</f>
        <v>1</v>
      </c>
      <c r="M18" s="8"/>
      <c r="N18" s="10">
        <f t="shared" si="3"/>
        <v>0.62</v>
      </c>
      <c r="O18" s="11" t="str">
        <f t="shared" si="4"/>
        <v>n.B</v>
      </c>
    </row>
    <row r="19" spans="1:15" x14ac:dyDescent="0.2">
      <c r="A19" s="9">
        <v>30</v>
      </c>
      <c r="B19" s="16" t="s">
        <v>44</v>
      </c>
      <c r="C19" s="16" t="s">
        <v>118</v>
      </c>
      <c r="D19" s="17" t="s">
        <v>86</v>
      </c>
      <c r="E19" s="16" t="s">
        <v>56</v>
      </c>
      <c r="F19" s="4">
        <v>19</v>
      </c>
      <c r="G19" s="4">
        <v>18</v>
      </c>
      <c r="H19" s="8">
        <v>0</v>
      </c>
      <c r="I19" s="4">
        <v>20</v>
      </c>
      <c r="J19" s="8">
        <v>0</v>
      </c>
      <c r="K19" s="5">
        <f t="shared" si="5"/>
        <v>57</v>
      </c>
      <c r="L19" s="9">
        <f>COUNTIF(F19:J19,0)</f>
        <v>2</v>
      </c>
      <c r="M19" s="8"/>
      <c r="N19" s="10">
        <f t="shared" si="3"/>
        <v>0.56999999999999995</v>
      </c>
      <c r="O19" s="11" t="str">
        <f t="shared" si="4"/>
        <v>n.B</v>
      </c>
    </row>
    <row r="20" spans="1:15" x14ac:dyDescent="0.2">
      <c r="A20" s="9">
        <v>31</v>
      </c>
      <c r="B20" s="16" t="s">
        <v>45</v>
      </c>
      <c r="C20" s="16" t="s">
        <v>95</v>
      </c>
      <c r="D20" s="17" t="s">
        <v>87</v>
      </c>
      <c r="E20" s="16" t="s">
        <v>54</v>
      </c>
      <c r="F20" s="8">
        <v>0</v>
      </c>
      <c r="G20" s="8">
        <v>0</v>
      </c>
      <c r="H20" s="4">
        <v>17</v>
      </c>
      <c r="I20" s="4">
        <v>16</v>
      </c>
      <c r="J20" s="4">
        <v>19</v>
      </c>
      <c r="K20" s="5">
        <f t="shared" si="5"/>
        <v>52</v>
      </c>
      <c r="L20" s="9">
        <f>COUNTIF(F20:J20,0)</f>
        <v>2</v>
      </c>
      <c r="M20" s="8"/>
      <c r="N20" s="10">
        <f t="shared" si="3"/>
        <v>0.52</v>
      </c>
      <c r="O20" s="11" t="str">
        <f t="shared" si="4"/>
        <v>n.B</v>
      </c>
    </row>
    <row r="21" spans="1:15" x14ac:dyDescent="0.2">
      <c r="A21" s="9">
        <v>13</v>
      </c>
      <c r="B21" s="16" t="s">
        <v>29</v>
      </c>
      <c r="C21" s="16" t="s">
        <v>104</v>
      </c>
      <c r="D21" s="17" t="s">
        <v>68</v>
      </c>
      <c r="E21" s="16" t="s">
        <v>63</v>
      </c>
      <c r="F21" s="4">
        <v>15</v>
      </c>
      <c r="G21" s="4">
        <v>20</v>
      </c>
      <c r="H21" s="4">
        <v>17</v>
      </c>
      <c r="I21" s="8">
        <v>0</v>
      </c>
      <c r="J21" s="8">
        <v>0</v>
      </c>
      <c r="K21" s="5">
        <f t="shared" si="5"/>
        <v>52</v>
      </c>
      <c r="L21" s="9">
        <f>COUNTIF(F21:J21,0)</f>
        <v>2</v>
      </c>
      <c r="M21" s="8"/>
      <c r="N21" s="10">
        <f t="shared" si="3"/>
        <v>0.52</v>
      </c>
      <c r="O21" s="11" t="str">
        <f t="shared" si="4"/>
        <v>n.B</v>
      </c>
    </row>
    <row r="22" spans="1:15" x14ac:dyDescent="0.2">
      <c r="A22" s="9">
        <v>6</v>
      </c>
      <c r="B22" s="16" t="s">
        <v>23</v>
      </c>
      <c r="C22" s="16" t="s">
        <v>99</v>
      </c>
      <c r="D22" s="17" t="s">
        <v>61</v>
      </c>
      <c r="E22" s="16" t="s">
        <v>54</v>
      </c>
      <c r="F22" s="4">
        <v>14</v>
      </c>
      <c r="G22" s="4">
        <v>9</v>
      </c>
      <c r="H22" s="4">
        <v>14</v>
      </c>
      <c r="I22" s="8">
        <v>0</v>
      </c>
      <c r="J22" s="4">
        <v>14</v>
      </c>
      <c r="K22" s="5">
        <f t="shared" si="5"/>
        <v>51</v>
      </c>
      <c r="L22" s="9">
        <f t="shared" si="6"/>
        <v>1</v>
      </c>
      <c r="M22" s="8"/>
      <c r="N22" s="10">
        <f t="shared" ref="N22:N34" si="7">ROUND(IF(ISNUMBER(H22),K22/100,""),2)</f>
        <v>0.51</v>
      </c>
      <c r="O22" s="11" t="str">
        <f t="shared" ref="O22:O34" si="8">IF(ISNUMBER(F22),IF(L22&gt;0,"n.B",IF(N22&lt;51%,"n.B.",IF(N22&lt;65%,"bestanden",IF(N22&lt;81%,"gut",IF(N22&lt;91%,"sehr gut","vorzüglich"))))),"")</f>
        <v>n.B</v>
      </c>
    </row>
    <row r="23" spans="1:15" x14ac:dyDescent="0.2">
      <c r="A23" s="9">
        <v>10</v>
      </c>
      <c r="B23" s="16" t="s">
        <v>26</v>
      </c>
      <c r="C23" s="16" t="s">
        <v>101</v>
      </c>
      <c r="D23" s="17" t="s">
        <v>65</v>
      </c>
      <c r="E23" s="16" t="s">
        <v>63</v>
      </c>
      <c r="F23" s="4">
        <v>17</v>
      </c>
      <c r="G23" s="4">
        <v>20</v>
      </c>
      <c r="H23" s="4">
        <v>14</v>
      </c>
      <c r="I23" s="8">
        <v>0</v>
      </c>
      <c r="J23" s="8">
        <v>0</v>
      </c>
      <c r="K23" s="5">
        <f t="shared" si="5"/>
        <v>51</v>
      </c>
      <c r="L23" s="9">
        <f t="shared" si="6"/>
        <v>2</v>
      </c>
      <c r="M23" s="8"/>
      <c r="N23" s="10">
        <f t="shared" si="7"/>
        <v>0.51</v>
      </c>
      <c r="O23" s="11" t="str">
        <f t="shared" si="8"/>
        <v>n.B</v>
      </c>
    </row>
    <row r="24" spans="1:15" x14ac:dyDescent="0.2">
      <c r="A24" s="9">
        <v>17</v>
      </c>
      <c r="B24" s="16" t="s">
        <v>33</v>
      </c>
      <c r="C24" s="16" t="s">
        <v>108</v>
      </c>
      <c r="D24" s="17" t="s">
        <v>72</v>
      </c>
      <c r="E24" s="16" t="s">
        <v>63</v>
      </c>
      <c r="F24" s="4">
        <v>9</v>
      </c>
      <c r="G24" s="4">
        <v>7</v>
      </c>
      <c r="H24" s="4">
        <v>17</v>
      </c>
      <c r="I24" s="4">
        <v>17</v>
      </c>
      <c r="J24" s="8">
        <v>0</v>
      </c>
      <c r="K24" s="5">
        <f t="shared" si="5"/>
        <v>50</v>
      </c>
      <c r="L24" s="9">
        <f>COUNTIF(F24:J24,0)</f>
        <v>1</v>
      </c>
      <c r="M24" s="8"/>
      <c r="N24" s="10">
        <f>ROUND(IF(ISNUMBER(H24),K24/100,""),2)</f>
        <v>0.5</v>
      </c>
      <c r="O24" s="11" t="str">
        <f>IF(ISNUMBER(F24),IF(L24&gt;0,"n.B",IF(N24&lt;51%,"n.B.",IF(N24&lt;65%,"bestanden",IF(N24&lt;81%,"gut",IF(N24&lt;91%,"sehr gut","vorzüglich"))))),"")</f>
        <v>n.B</v>
      </c>
    </row>
    <row r="25" spans="1:15" x14ac:dyDescent="0.2">
      <c r="A25" s="9">
        <v>34</v>
      </c>
      <c r="B25" s="16" t="s">
        <v>48</v>
      </c>
      <c r="C25" s="16" t="s">
        <v>119</v>
      </c>
      <c r="D25" s="17" t="s">
        <v>90</v>
      </c>
      <c r="E25" s="16" t="s">
        <v>56</v>
      </c>
      <c r="F25" s="4">
        <v>20</v>
      </c>
      <c r="G25" s="4">
        <v>16</v>
      </c>
      <c r="H25" s="8">
        <v>0</v>
      </c>
      <c r="I25" s="8">
        <v>0</v>
      </c>
      <c r="J25" s="4">
        <v>10</v>
      </c>
      <c r="K25" s="5">
        <f t="shared" si="5"/>
        <v>46</v>
      </c>
      <c r="L25" s="9">
        <f>COUNTIF(F25:J25,0)</f>
        <v>2</v>
      </c>
      <c r="M25" s="8"/>
      <c r="N25" s="10">
        <f>ROUND(IF(ISNUMBER(H25),K25/100,""),2)</f>
        <v>0.46</v>
      </c>
      <c r="O25" s="11" t="str">
        <f>IF(ISNUMBER(F25),IF(L25&gt;0,"n.B",IF(N25&lt;51%,"n.B.",IF(N25&lt;65%,"bestanden",IF(N25&lt;81%,"gut",IF(N25&lt;91%,"sehr gut","vorzüglich"))))),"")</f>
        <v>n.B</v>
      </c>
    </row>
    <row r="26" spans="1:15" x14ac:dyDescent="0.2">
      <c r="A26" s="9">
        <v>35</v>
      </c>
      <c r="B26" s="16" t="s">
        <v>49</v>
      </c>
      <c r="C26" s="16" t="s">
        <v>121</v>
      </c>
      <c r="D26" s="17" t="s">
        <v>91</v>
      </c>
      <c r="E26" s="16" t="s">
        <v>79</v>
      </c>
      <c r="F26" s="4">
        <v>19</v>
      </c>
      <c r="G26" s="4">
        <v>7</v>
      </c>
      <c r="H26" s="4">
        <v>16</v>
      </c>
      <c r="I26" s="8">
        <v>0</v>
      </c>
      <c r="J26" s="8">
        <v>0</v>
      </c>
      <c r="K26" s="5">
        <f t="shared" si="5"/>
        <v>42</v>
      </c>
      <c r="L26" s="9">
        <f>COUNTIF(F26:J26,0)</f>
        <v>2</v>
      </c>
      <c r="M26" s="8"/>
      <c r="N26" s="10">
        <f>ROUND(IF(ISNUMBER(H26),K26/100,""),2)</f>
        <v>0.42</v>
      </c>
      <c r="O26" s="11" t="str">
        <f>IF(ISNUMBER(F26),IF(L26&gt;0,"n.B",IF(N26&lt;51%,"n.B.",IF(N26&lt;65%,"bestanden",IF(N26&lt;81%,"gut",IF(N26&lt;91%,"sehr gut","vorzüglich"))))),"")</f>
        <v>n.B</v>
      </c>
    </row>
    <row r="27" spans="1:15" x14ac:dyDescent="0.2">
      <c r="A27" s="9">
        <v>28</v>
      </c>
      <c r="B27" s="16" t="s">
        <v>42</v>
      </c>
      <c r="C27" s="16" t="s">
        <v>116</v>
      </c>
      <c r="D27" s="17" t="s">
        <v>84</v>
      </c>
      <c r="E27" s="16" t="s">
        <v>79</v>
      </c>
      <c r="F27" s="4">
        <v>10</v>
      </c>
      <c r="G27" s="4">
        <v>11</v>
      </c>
      <c r="H27" s="4">
        <v>20</v>
      </c>
      <c r="I27" s="8">
        <v>0</v>
      </c>
      <c r="J27" s="8">
        <v>0</v>
      </c>
      <c r="K27" s="5">
        <f t="shared" si="5"/>
        <v>41</v>
      </c>
      <c r="L27" s="9">
        <f>COUNTIF(F27:J27,0)</f>
        <v>2</v>
      </c>
      <c r="M27" s="8"/>
      <c r="N27" s="10">
        <f>ROUND(IF(ISNUMBER(H27),K27/100,""),2)</f>
        <v>0.41</v>
      </c>
      <c r="O27" s="11" t="str">
        <f>IF(ISNUMBER(F27),IF(L27&gt;0,"n.B",IF(N27&lt;51%,"n.B.",IF(N27&lt;65%,"bestanden",IF(N27&lt;81%,"gut",IF(N27&lt;91%,"sehr gut","vorzüglich"))))),"")</f>
        <v>n.B</v>
      </c>
    </row>
    <row r="28" spans="1:15" x14ac:dyDescent="0.2">
      <c r="A28" s="9">
        <v>19</v>
      </c>
      <c r="B28" s="16" t="s">
        <v>35</v>
      </c>
      <c r="C28" s="16" t="s">
        <v>110</v>
      </c>
      <c r="D28" s="17" t="s">
        <v>74</v>
      </c>
      <c r="E28" s="16" t="s">
        <v>63</v>
      </c>
      <c r="F28" s="8">
        <v>0</v>
      </c>
      <c r="G28" s="4">
        <v>16</v>
      </c>
      <c r="H28" s="4">
        <v>20</v>
      </c>
      <c r="I28" s="8">
        <v>0</v>
      </c>
      <c r="J28" s="4">
        <v>4</v>
      </c>
      <c r="K28" s="5">
        <f t="shared" si="5"/>
        <v>40</v>
      </c>
      <c r="L28" s="9">
        <f t="shared" si="6"/>
        <v>2</v>
      </c>
      <c r="M28" s="8"/>
      <c r="N28" s="10">
        <f t="shared" si="7"/>
        <v>0.4</v>
      </c>
      <c r="O28" s="11" t="str">
        <f t="shared" si="8"/>
        <v>n.B</v>
      </c>
    </row>
    <row r="29" spans="1:15" x14ac:dyDescent="0.2">
      <c r="A29" s="9">
        <v>4</v>
      </c>
      <c r="B29" s="16" t="s">
        <v>21</v>
      </c>
      <c r="C29" s="16" t="s">
        <v>97</v>
      </c>
      <c r="D29" s="17" t="s">
        <v>57</v>
      </c>
      <c r="E29" s="16" t="s">
        <v>58</v>
      </c>
      <c r="F29" s="4">
        <v>18</v>
      </c>
      <c r="G29" s="4">
        <v>20</v>
      </c>
      <c r="H29" s="8">
        <v>0</v>
      </c>
      <c r="I29" s="8">
        <v>0</v>
      </c>
      <c r="J29" s="8">
        <v>0</v>
      </c>
      <c r="K29" s="5">
        <f t="shared" si="5"/>
        <v>38</v>
      </c>
      <c r="L29" s="9">
        <f>COUNTIF(F29:J29,0)</f>
        <v>3</v>
      </c>
      <c r="M29" s="8"/>
      <c r="N29" s="10">
        <f>ROUND(IF(ISNUMBER(H29),K29/100,""),2)</f>
        <v>0.38</v>
      </c>
      <c r="O29" s="11" t="str">
        <f>IF(ISNUMBER(F29),IF(L29&gt;0,"n.B",IF(N29&lt;51%,"n.B.",IF(N29&lt;65%,"bestanden",IF(N29&lt;81%,"gut",IF(N29&lt;91%,"sehr gut","vorzüglich"))))),"")</f>
        <v>n.B</v>
      </c>
    </row>
    <row r="30" spans="1:15" x14ac:dyDescent="0.2">
      <c r="A30" s="9">
        <v>14</v>
      </c>
      <c r="B30" s="16" t="s">
        <v>30</v>
      </c>
      <c r="C30" s="16" t="s">
        <v>105</v>
      </c>
      <c r="D30" s="17" t="s">
        <v>69</v>
      </c>
      <c r="E30" s="16" t="s">
        <v>56</v>
      </c>
      <c r="F30" s="8">
        <v>0</v>
      </c>
      <c r="G30" s="4">
        <v>18</v>
      </c>
      <c r="H30" s="4">
        <v>17</v>
      </c>
      <c r="I30" s="8">
        <v>0</v>
      </c>
      <c r="J30" s="8">
        <v>0</v>
      </c>
      <c r="K30" s="5">
        <f t="shared" si="5"/>
        <v>35</v>
      </c>
      <c r="L30" s="9">
        <f>COUNTIF(F30:J30,0)</f>
        <v>3</v>
      </c>
      <c r="M30" s="8"/>
      <c r="N30" s="10">
        <f>ROUND(IF(ISNUMBER(H30),K30/100,""),2)</f>
        <v>0.35</v>
      </c>
      <c r="O30" s="11" t="str">
        <f>IF(ISNUMBER(F30),IF(L30&gt;0,"n.B",IF(N30&lt;51%,"n.B.",IF(N30&lt;65%,"bestanden",IF(N30&lt;81%,"gut",IF(N30&lt;91%,"sehr gut","vorzüglich"))))),"")</f>
        <v>n.B</v>
      </c>
    </row>
    <row r="31" spans="1:15" x14ac:dyDescent="0.2">
      <c r="A31" s="9">
        <v>32</v>
      </c>
      <c r="B31" s="16" t="s">
        <v>46</v>
      </c>
      <c r="C31" s="16" t="s">
        <v>119</v>
      </c>
      <c r="D31" s="17" t="s">
        <v>88</v>
      </c>
      <c r="E31" s="16" t="s">
        <v>60</v>
      </c>
      <c r="F31" s="8">
        <v>0</v>
      </c>
      <c r="G31" s="4">
        <v>19</v>
      </c>
      <c r="H31" s="8">
        <v>0</v>
      </c>
      <c r="I31" s="4">
        <v>15</v>
      </c>
      <c r="J31" s="8">
        <v>0</v>
      </c>
      <c r="K31" s="5">
        <f t="shared" si="5"/>
        <v>34</v>
      </c>
      <c r="L31" s="9">
        <f>COUNTIF(F31:J31,0)</f>
        <v>3</v>
      </c>
      <c r="M31" s="8"/>
      <c r="N31" s="10">
        <f>ROUND(IF(ISNUMBER(H31),K31/100,""),2)</f>
        <v>0.34</v>
      </c>
      <c r="O31" s="11" t="str">
        <f>IF(ISNUMBER(F31),IF(L31&gt;0,"n.B",IF(N31&lt;51%,"n.B.",IF(N31&lt;65%,"bestanden",IF(N31&lt;81%,"gut",IF(N31&lt;91%,"sehr gut","vorzüglich"))))),"")</f>
        <v>n.B</v>
      </c>
    </row>
    <row r="32" spans="1:15" x14ac:dyDescent="0.2">
      <c r="A32" s="9">
        <v>5</v>
      </c>
      <c r="B32" s="16" t="s">
        <v>22</v>
      </c>
      <c r="C32" s="16" t="s">
        <v>98</v>
      </c>
      <c r="D32" s="17" t="s">
        <v>59</v>
      </c>
      <c r="E32" s="16" t="s">
        <v>60</v>
      </c>
      <c r="F32" s="4">
        <v>12</v>
      </c>
      <c r="G32" s="4">
        <v>17</v>
      </c>
      <c r="H32" s="8">
        <v>0</v>
      </c>
      <c r="I32" s="8">
        <v>0</v>
      </c>
      <c r="J32" s="8">
        <v>0</v>
      </c>
      <c r="K32" s="5">
        <f t="shared" si="5"/>
        <v>29</v>
      </c>
      <c r="L32" s="9">
        <f>COUNTIF(F32:J32,0)</f>
        <v>3</v>
      </c>
      <c r="M32" s="8"/>
      <c r="N32" s="10">
        <f>ROUND(IF(ISNUMBER(H32),K32/100,""),2)</f>
        <v>0.28999999999999998</v>
      </c>
      <c r="O32" s="11" t="str">
        <f>IF(ISNUMBER(F32),IF(L32&gt;0,"n.B",IF(N32&lt;51%,"n.B.",IF(N32&lt;65%,"bestanden",IF(N32&lt;81%,"gut",IF(N32&lt;91%,"sehr gut","vorzüglich"))))),"")</f>
        <v>n.B</v>
      </c>
    </row>
    <row r="33" spans="1:15" x14ac:dyDescent="0.2">
      <c r="A33" s="9">
        <v>33</v>
      </c>
      <c r="B33" s="16" t="s">
        <v>47</v>
      </c>
      <c r="C33" s="16" t="s">
        <v>120</v>
      </c>
      <c r="D33" s="17" t="s">
        <v>89</v>
      </c>
      <c r="E33" s="16" t="s">
        <v>56</v>
      </c>
      <c r="F33" s="4">
        <v>9</v>
      </c>
      <c r="G33" s="4">
        <v>19</v>
      </c>
      <c r="H33" s="8">
        <v>0</v>
      </c>
      <c r="I33" s="8">
        <v>0</v>
      </c>
      <c r="J33" s="8">
        <v>0</v>
      </c>
      <c r="K33" s="5">
        <f t="shared" si="5"/>
        <v>28</v>
      </c>
      <c r="L33" s="9">
        <f>COUNTIF(F33:J33,0)</f>
        <v>3</v>
      </c>
      <c r="M33" s="8"/>
      <c r="N33" s="10">
        <f>ROUND(IF(ISNUMBER(H33),K33/100,""),2)</f>
        <v>0.28000000000000003</v>
      </c>
      <c r="O33" s="11" t="str">
        <f>IF(ISNUMBER(F33),IF(L33&gt;0,"n.B",IF(N33&lt;51%,"n.B.",IF(N33&lt;65%,"bestanden",IF(N33&lt;81%,"gut",IF(N33&lt;91%,"sehr gut","vorzüglich"))))),"")</f>
        <v>n.B</v>
      </c>
    </row>
    <row r="34" spans="1:15" x14ac:dyDescent="0.2">
      <c r="A34" s="9">
        <v>29</v>
      </c>
      <c r="B34" s="16" t="s">
        <v>43</v>
      </c>
      <c r="C34" s="16" t="s">
        <v>117</v>
      </c>
      <c r="D34" s="17" t="s">
        <v>85</v>
      </c>
      <c r="E34" s="16" t="s">
        <v>63</v>
      </c>
      <c r="F34" s="8">
        <v>0</v>
      </c>
      <c r="G34" s="4">
        <v>17</v>
      </c>
      <c r="H34" s="8">
        <v>0</v>
      </c>
      <c r="I34" s="8">
        <v>0</v>
      </c>
      <c r="J34" s="8">
        <v>0</v>
      </c>
      <c r="K34" s="5">
        <f t="shared" si="5"/>
        <v>17</v>
      </c>
      <c r="L34" s="9">
        <f t="shared" si="6"/>
        <v>4</v>
      </c>
      <c r="M34" s="8"/>
      <c r="N34" s="10">
        <f t="shared" si="7"/>
        <v>0.17</v>
      </c>
      <c r="O34" s="11" t="str">
        <f t="shared" si="8"/>
        <v>n.B</v>
      </c>
    </row>
    <row r="35" spans="1:15" x14ac:dyDescent="0.2">
      <c r="A35" s="9">
        <v>12</v>
      </c>
      <c r="B35" s="16" t="s">
        <v>28</v>
      </c>
      <c r="C35" s="16" t="s">
        <v>103</v>
      </c>
      <c r="D35" s="17" t="s">
        <v>67</v>
      </c>
      <c r="E35" s="16" t="s">
        <v>54</v>
      </c>
      <c r="F35" s="8">
        <v>0</v>
      </c>
      <c r="G35" s="4">
        <v>17</v>
      </c>
      <c r="H35" s="8">
        <v>0</v>
      </c>
      <c r="I35" s="8">
        <v>0</v>
      </c>
      <c r="J35" s="8">
        <v>0</v>
      </c>
      <c r="K35" s="5">
        <f t="shared" si="5"/>
        <v>17</v>
      </c>
      <c r="L35" s="9">
        <f>COUNTIF(F35:J35,0)</f>
        <v>4</v>
      </c>
      <c r="M35" s="8"/>
      <c r="N35" s="10">
        <f>ROUND(IF(ISNUMBER(H35),K35/100,""),2)</f>
        <v>0.17</v>
      </c>
      <c r="O35" s="11" t="str">
        <f>IF(ISNUMBER(F35),IF(L35&gt;0,"n.B",IF(N35&lt;51%,"n.B.",IF(N35&lt;65%,"bestanden",IF(N35&lt;81%,"gut",IF(N35&lt;91%,"sehr gut","vorzüglich"))))),"")</f>
        <v>n.B</v>
      </c>
    </row>
    <row r="36" spans="1:15" x14ac:dyDescent="0.2">
      <c r="A36" s="18">
        <v>2</v>
      </c>
      <c r="B36" s="19" t="s">
        <v>50</v>
      </c>
      <c r="C36" s="19" t="s">
        <v>122</v>
      </c>
      <c r="D36" s="20" t="s">
        <v>92</v>
      </c>
      <c r="E36" s="19" t="s">
        <v>56</v>
      </c>
      <c r="F36" s="21" t="s">
        <v>18</v>
      </c>
      <c r="G36" s="22"/>
      <c r="H36" s="22"/>
      <c r="I36" s="22"/>
      <c r="J36" s="22"/>
      <c r="K36" s="23"/>
      <c r="L36" s="18"/>
      <c r="M36" s="21"/>
      <c r="N36" s="24"/>
      <c r="O36" s="21"/>
    </row>
    <row r="37" spans="1:15" x14ac:dyDescent="0.2">
      <c r="A37" s="18">
        <v>8</v>
      </c>
      <c r="B37" s="19" t="s">
        <v>51</v>
      </c>
      <c r="C37" s="19" t="s">
        <v>123</v>
      </c>
      <c r="D37" s="20" t="s">
        <v>93</v>
      </c>
      <c r="E37" s="19" t="s">
        <v>56</v>
      </c>
      <c r="F37" s="21" t="s">
        <v>18</v>
      </c>
      <c r="G37" s="22"/>
      <c r="H37" s="22"/>
      <c r="I37" s="22"/>
      <c r="J37" s="22"/>
      <c r="K37" s="23"/>
      <c r="L37" s="18"/>
      <c r="M37" s="21"/>
      <c r="N37" s="24"/>
      <c r="O37" s="21"/>
    </row>
    <row r="38" spans="1:15" x14ac:dyDescent="0.2">
      <c r="A38" s="18">
        <v>25</v>
      </c>
      <c r="B38" s="19" t="s">
        <v>52</v>
      </c>
      <c r="C38" s="19" t="s">
        <v>124</v>
      </c>
      <c r="D38" s="20" t="s">
        <v>94</v>
      </c>
      <c r="E38" s="19" t="s">
        <v>58</v>
      </c>
      <c r="F38" s="21" t="s">
        <v>18</v>
      </c>
      <c r="G38" s="22"/>
      <c r="H38" s="22"/>
      <c r="I38" s="22"/>
      <c r="J38" s="22"/>
      <c r="K38" s="23"/>
      <c r="L38" s="18"/>
      <c r="M38" s="21"/>
      <c r="N38" s="24"/>
      <c r="O38" s="21"/>
    </row>
  </sheetData>
  <mergeCells count="4">
    <mergeCell ref="F1:N1"/>
    <mergeCell ref="A2:B2"/>
    <mergeCell ref="F2:N2"/>
    <mergeCell ref="A1:C1"/>
  </mergeCells>
  <pageMargins left="0.31496062992125984" right="0.31496062992125984" top="0.74803149606299213" bottom="0.74803149606299213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zoomScale="110" zoomScaleNormal="11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4" sqref="B4"/>
    </sheetView>
  </sheetViews>
  <sheetFormatPr baseColWidth="10" defaultColWidth="9.33203125" defaultRowHeight="14.25" customHeight="1" x14ac:dyDescent="0.2"/>
  <cols>
    <col min="1" max="1" width="7.6640625" style="25" customWidth="1"/>
    <col min="2" max="2" width="18.1640625" style="25" bestFit="1" customWidth="1"/>
    <col min="3" max="3" width="11.83203125" style="25" bestFit="1" customWidth="1"/>
    <col min="4" max="4" width="39.83203125" style="25" bestFit="1" customWidth="1"/>
    <col min="5" max="5" width="16.6640625" style="25" bestFit="1" customWidth="1"/>
    <col min="6" max="7" width="10.5" style="25" customWidth="1"/>
    <col min="8" max="8" width="9.33203125" style="25" customWidth="1"/>
    <col min="9" max="11" width="10.5" style="25" customWidth="1"/>
    <col min="12" max="12" width="8" style="25" customWidth="1"/>
    <col min="13" max="13" width="10.5" style="25" customWidth="1"/>
    <col min="14" max="14" width="8" style="25" customWidth="1"/>
    <col min="15" max="15" width="15.1640625" style="25" customWidth="1"/>
    <col min="16" max="16384" width="9.33203125" style="25"/>
  </cols>
  <sheetData>
    <row r="1" spans="1:15" ht="14.25" customHeight="1" x14ac:dyDescent="0.2">
      <c r="A1" s="34" t="s">
        <v>1</v>
      </c>
      <c r="B1" s="34"/>
      <c r="C1" s="34"/>
      <c r="E1" s="13" t="s">
        <v>7</v>
      </c>
      <c r="F1" s="30" t="s">
        <v>2</v>
      </c>
      <c r="G1" s="30"/>
      <c r="H1" s="30"/>
      <c r="I1" s="30"/>
      <c r="J1" s="30"/>
      <c r="K1" s="30"/>
      <c r="L1" s="30"/>
      <c r="M1" s="30"/>
      <c r="N1" s="30"/>
    </row>
    <row r="2" spans="1:15" ht="14.25" customHeight="1" x14ac:dyDescent="0.2">
      <c r="A2" s="35" t="s">
        <v>0</v>
      </c>
      <c r="B2" s="35"/>
      <c r="C2" s="29"/>
      <c r="D2" s="29"/>
      <c r="E2" s="29"/>
      <c r="F2" s="36"/>
      <c r="G2" s="36"/>
      <c r="H2" s="36"/>
      <c r="I2" s="36"/>
      <c r="J2" s="36"/>
      <c r="K2" s="36"/>
      <c r="L2" s="36"/>
      <c r="M2" s="36"/>
      <c r="N2" s="36"/>
      <c r="O2" s="29"/>
    </row>
    <row r="3" spans="1:15" ht="14.25" customHeight="1" x14ac:dyDescent="0.2">
      <c r="A3" s="3" t="s">
        <v>9</v>
      </c>
      <c r="B3" s="28" t="s">
        <v>10</v>
      </c>
      <c r="C3" s="28" t="s">
        <v>11</v>
      </c>
      <c r="D3" s="28" t="s">
        <v>12</v>
      </c>
      <c r="E3" s="28" t="s">
        <v>159</v>
      </c>
      <c r="F3" s="2" t="s">
        <v>125</v>
      </c>
      <c r="G3" s="2" t="s">
        <v>3</v>
      </c>
      <c r="H3" s="2" t="s">
        <v>4</v>
      </c>
      <c r="I3" s="2" t="s">
        <v>5</v>
      </c>
      <c r="J3" s="2" t="s">
        <v>6</v>
      </c>
      <c r="K3" s="3" t="s">
        <v>13</v>
      </c>
      <c r="L3" s="3" t="s">
        <v>14</v>
      </c>
      <c r="M3" s="3" t="s">
        <v>15</v>
      </c>
      <c r="N3" s="3" t="s">
        <v>16</v>
      </c>
      <c r="O3" s="2" t="s">
        <v>17</v>
      </c>
    </row>
    <row r="4" spans="1:15" ht="14.25" customHeight="1" x14ac:dyDescent="0.2">
      <c r="A4" s="6">
        <v>34</v>
      </c>
      <c r="B4" s="15" t="s">
        <v>211</v>
      </c>
      <c r="C4" s="15" t="s">
        <v>212</v>
      </c>
      <c r="D4" s="15" t="s">
        <v>213</v>
      </c>
      <c r="E4" s="15" t="s">
        <v>56</v>
      </c>
      <c r="F4" s="4">
        <v>18</v>
      </c>
      <c r="G4" s="4">
        <v>18</v>
      </c>
      <c r="H4" s="4">
        <v>17</v>
      </c>
      <c r="I4" s="4">
        <v>20</v>
      </c>
      <c r="J4" s="4">
        <v>19</v>
      </c>
      <c r="K4" s="5">
        <f t="shared" ref="K4:K14" si="0">SUM(F4:J4)</f>
        <v>92</v>
      </c>
      <c r="L4" s="6">
        <f t="shared" ref="L4:L14" si="1">COUNTIF(F4:J4,0)</f>
        <v>0</v>
      </c>
      <c r="M4" s="4">
        <f t="shared" ref="M4:M18" si="2">IF(ISNUMBER(F4),RANK(K4,$K$4:$K$18))</f>
        <v>1</v>
      </c>
      <c r="N4" s="7">
        <f t="shared" ref="N4:N14" si="3">ROUND(IF(ISNUMBER(H4),K4/100,""),2)</f>
        <v>0.92</v>
      </c>
      <c r="O4" s="3" t="str">
        <f t="shared" ref="O4:O32" si="4">IF(ISNUMBER(F4),IF(L4&gt;0,"n.B",IF(N4&lt;51%,"n.B.",IF(N4&lt;65%,"bestanden",IF(N4&lt;81%,"gut",IF(N4&lt;91%,"sehr gut","vorzüglich"))))),"")</f>
        <v>vorzüglich</v>
      </c>
    </row>
    <row r="5" spans="1:15" ht="14.25" customHeight="1" x14ac:dyDescent="0.2">
      <c r="A5" s="6">
        <v>21</v>
      </c>
      <c r="B5" s="15" t="s">
        <v>230</v>
      </c>
      <c r="C5" s="15" t="s">
        <v>95</v>
      </c>
      <c r="D5" s="15" t="s">
        <v>279</v>
      </c>
      <c r="E5" s="15" t="s">
        <v>79</v>
      </c>
      <c r="F5" s="4">
        <v>20</v>
      </c>
      <c r="G5" s="4">
        <v>18</v>
      </c>
      <c r="H5" s="4">
        <v>18</v>
      </c>
      <c r="I5" s="4">
        <v>17</v>
      </c>
      <c r="J5" s="4">
        <v>19</v>
      </c>
      <c r="K5" s="5">
        <f t="shared" si="0"/>
        <v>92</v>
      </c>
      <c r="L5" s="6">
        <f t="shared" si="1"/>
        <v>0</v>
      </c>
      <c r="M5" s="4">
        <f t="shared" si="2"/>
        <v>1</v>
      </c>
      <c r="N5" s="7">
        <f t="shared" si="3"/>
        <v>0.92</v>
      </c>
      <c r="O5" s="3" t="str">
        <f t="shared" si="4"/>
        <v>vorzüglich</v>
      </c>
    </row>
    <row r="6" spans="1:15" ht="14.25" customHeight="1" x14ac:dyDescent="0.2">
      <c r="A6" s="6">
        <v>7</v>
      </c>
      <c r="B6" s="15" t="s">
        <v>220</v>
      </c>
      <c r="C6" s="15" t="s">
        <v>96</v>
      </c>
      <c r="D6" s="15" t="s">
        <v>265</v>
      </c>
      <c r="E6" s="15" t="s">
        <v>58</v>
      </c>
      <c r="F6" s="4">
        <v>17</v>
      </c>
      <c r="G6" s="4">
        <v>17</v>
      </c>
      <c r="H6" s="4">
        <v>17</v>
      </c>
      <c r="I6" s="4">
        <v>19</v>
      </c>
      <c r="J6" s="4">
        <v>20</v>
      </c>
      <c r="K6" s="5">
        <f t="shared" si="0"/>
        <v>90</v>
      </c>
      <c r="L6" s="6">
        <f t="shared" si="1"/>
        <v>0</v>
      </c>
      <c r="M6" s="4">
        <f t="shared" si="2"/>
        <v>3</v>
      </c>
      <c r="N6" s="7">
        <f t="shared" si="3"/>
        <v>0.9</v>
      </c>
      <c r="O6" s="3" t="str">
        <f t="shared" si="4"/>
        <v>sehr gut</v>
      </c>
    </row>
    <row r="7" spans="1:15" ht="14.25" customHeight="1" x14ac:dyDescent="0.2">
      <c r="A7" s="6">
        <v>10</v>
      </c>
      <c r="B7" s="15" t="s">
        <v>222</v>
      </c>
      <c r="C7" s="15" t="s">
        <v>209</v>
      </c>
      <c r="D7" s="15" t="s">
        <v>268</v>
      </c>
      <c r="E7" s="15" t="s">
        <v>79</v>
      </c>
      <c r="F7" s="4">
        <v>16</v>
      </c>
      <c r="G7" s="4">
        <v>19</v>
      </c>
      <c r="H7" s="4">
        <v>16</v>
      </c>
      <c r="I7" s="4">
        <v>17</v>
      </c>
      <c r="J7" s="4">
        <v>20</v>
      </c>
      <c r="K7" s="5">
        <f t="shared" si="0"/>
        <v>88</v>
      </c>
      <c r="L7" s="6">
        <f t="shared" si="1"/>
        <v>0</v>
      </c>
      <c r="M7" s="4">
        <f t="shared" si="2"/>
        <v>4</v>
      </c>
      <c r="N7" s="7">
        <f t="shared" si="3"/>
        <v>0.88</v>
      </c>
      <c r="O7" s="3" t="str">
        <f t="shared" si="4"/>
        <v>sehr gut</v>
      </c>
    </row>
    <row r="8" spans="1:15" ht="14.25" customHeight="1" x14ac:dyDescent="0.2">
      <c r="A8" s="6">
        <v>30</v>
      </c>
      <c r="B8" s="15" t="s">
        <v>208</v>
      </c>
      <c r="C8" s="15" t="s">
        <v>209</v>
      </c>
      <c r="D8" s="15" t="s">
        <v>289</v>
      </c>
      <c r="E8" s="15" t="s">
        <v>56</v>
      </c>
      <c r="F8" s="4">
        <v>19</v>
      </c>
      <c r="G8" s="4">
        <v>20</v>
      </c>
      <c r="H8" s="4">
        <v>20</v>
      </c>
      <c r="I8" s="4">
        <v>20</v>
      </c>
      <c r="J8" s="4">
        <v>6</v>
      </c>
      <c r="K8" s="5">
        <f t="shared" si="0"/>
        <v>85</v>
      </c>
      <c r="L8" s="6">
        <f t="shared" si="1"/>
        <v>0</v>
      </c>
      <c r="M8" s="4">
        <f t="shared" si="2"/>
        <v>5</v>
      </c>
      <c r="N8" s="7">
        <f t="shared" si="3"/>
        <v>0.85</v>
      </c>
      <c r="O8" s="3" t="str">
        <f t="shared" si="4"/>
        <v>sehr gut</v>
      </c>
    </row>
    <row r="9" spans="1:15" ht="14.25" customHeight="1" x14ac:dyDescent="0.2">
      <c r="A9" s="6">
        <v>4</v>
      </c>
      <c r="B9" s="15" t="s">
        <v>218</v>
      </c>
      <c r="C9" s="15" t="s">
        <v>242</v>
      </c>
      <c r="D9" s="15" t="s">
        <v>261</v>
      </c>
      <c r="E9" s="15" t="s">
        <v>262</v>
      </c>
      <c r="F9" s="4">
        <v>8</v>
      </c>
      <c r="G9" s="4">
        <v>17</v>
      </c>
      <c r="H9" s="4">
        <v>20</v>
      </c>
      <c r="I9" s="4">
        <v>18</v>
      </c>
      <c r="J9" s="4">
        <v>20</v>
      </c>
      <c r="K9" s="5">
        <f t="shared" si="0"/>
        <v>83</v>
      </c>
      <c r="L9" s="6">
        <f t="shared" si="1"/>
        <v>0</v>
      </c>
      <c r="M9" s="4">
        <f t="shared" si="2"/>
        <v>6</v>
      </c>
      <c r="N9" s="7">
        <f t="shared" si="3"/>
        <v>0.83</v>
      </c>
      <c r="O9" s="3" t="str">
        <f t="shared" si="4"/>
        <v>sehr gut</v>
      </c>
    </row>
    <row r="10" spans="1:15" ht="14.25" customHeight="1" x14ac:dyDescent="0.2">
      <c r="A10" s="6">
        <v>13</v>
      </c>
      <c r="B10" s="15" t="s">
        <v>224</v>
      </c>
      <c r="C10" s="15" t="s">
        <v>247</v>
      </c>
      <c r="D10" s="15" t="s">
        <v>271</v>
      </c>
      <c r="E10" s="15" t="s">
        <v>79</v>
      </c>
      <c r="F10" s="4">
        <v>18</v>
      </c>
      <c r="G10" s="4">
        <v>17</v>
      </c>
      <c r="H10" s="4">
        <v>12</v>
      </c>
      <c r="I10" s="4">
        <v>16</v>
      </c>
      <c r="J10" s="4">
        <v>20</v>
      </c>
      <c r="K10" s="5">
        <f t="shared" si="0"/>
        <v>83</v>
      </c>
      <c r="L10" s="6">
        <f t="shared" si="1"/>
        <v>0</v>
      </c>
      <c r="M10" s="4">
        <f t="shared" si="2"/>
        <v>6</v>
      </c>
      <c r="N10" s="7">
        <f t="shared" si="3"/>
        <v>0.83</v>
      </c>
      <c r="O10" s="3" t="str">
        <f t="shared" si="4"/>
        <v>sehr gut</v>
      </c>
    </row>
    <row r="11" spans="1:15" ht="14.25" customHeight="1" x14ac:dyDescent="0.2">
      <c r="A11" s="6">
        <v>20</v>
      </c>
      <c r="B11" s="15" t="s">
        <v>229</v>
      </c>
      <c r="C11" s="15" t="s">
        <v>251</v>
      </c>
      <c r="D11" s="15" t="s">
        <v>278</v>
      </c>
      <c r="E11" s="15" t="s">
        <v>56</v>
      </c>
      <c r="F11" s="4">
        <v>14</v>
      </c>
      <c r="G11" s="4">
        <v>17</v>
      </c>
      <c r="H11" s="4">
        <v>18</v>
      </c>
      <c r="I11" s="4">
        <v>17</v>
      </c>
      <c r="J11" s="4">
        <v>17</v>
      </c>
      <c r="K11" s="5">
        <f t="shared" si="0"/>
        <v>83</v>
      </c>
      <c r="L11" s="6">
        <f t="shared" si="1"/>
        <v>0</v>
      </c>
      <c r="M11" s="4">
        <f t="shared" si="2"/>
        <v>6</v>
      </c>
      <c r="N11" s="7">
        <f t="shared" si="3"/>
        <v>0.83</v>
      </c>
      <c r="O11" s="3" t="str">
        <f t="shared" si="4"/>
        <v>sehr gut</v>
      </c>
    </row>
    <row r="12" spans="1:15" ht="14.25" customHeight="1" x14ac:dyDescent="0.2">
      <c r="A12" s="6">
        <v>29</v>
      </c>
      <c r="B12" s="15" t="s">
        <v>236</v>
      </c>
      <c r="C12" s="15" t="s">
        <v>255</v>
      </c>
      <c r="D12" s="15" t="s">
        <v>288</v>
      </c>
      <c r="E12" s="15" t="s">
        <v>79</v>
      </c>
      <c r="F12" s="4">
        <v>16</v>
      </c>
      <c r="G12" s="4">
        <v>16</v>
      </c>
      <c r="H12" s="4">
        <v>20</v>
      </c>
      <c r="I12" s="4">
        <v>16</v>
      </c>
      <c r="J12" s="4">
        <v>13</v>
      </c>
      <c r="K12" s="5">
        <f t="shared" si="0"/>
        <v>81</v>
      </c>
      <c r="L12" s="6">
        <f t="shared" si="1"/>
        <v>0</v>
      </c>
      <c r="M12" s="4">
        <f t="shared" si="2"/>
        <v>9</v>
      </c>
      <c r="N12" s="7">
        <f t="shared" si="3"/>
        <v>0.81</v>
      </c>
      <c r="O12" s="3" t="str">
        <f t="shared" si="4"/>
        <v>sehr gut</v>
      </c>
    </row>
    <row r="13" spans="1:15" ht="14.25" customHeight="1" x14ac:dyDescent="0.2">
      <c r="A13" s="6">
        <v>26</v>
      </c>
      <c r="B13" s="15" t="s">
        <v>30</v>
      </c>
      <c r="C13" s="15" t="s">
        <v>105</v>
      </c>
      <c r="D13" s="15" t="s">
        <v>285</v>
      </c>
      <c r="E13" s="15" t="s">
        <v>79</v>
      </c>
      <c r="F13" s="4">
        <v>11</v>
      </c>
      <c r="G13" s="4">
        <v>20</v>
      </c>
      <c r="H13" s="4">
        <v>17</v>
      </c>
      <c r="I13" s="4">
        <v>6</v>
      </c>
      <c r="J13" s="4">
        <v>18</v>
      </c>
      <c r="K13" s="5">
        <f t="shared" si="0"/>
        <v>72</v>
      </c>
      <c r="L13" s="6">
        <f t="shared" si="1"/>
        <v>0</v>
      </c>
      <c r="M13" s="4">
        <f t="shared" si="2"/>
        <v>10</v>
      </c>
      <c r="N13" s="7">
        <f t="shared" si="3"/>
        <v>0.72</v>
      </c>
      <c r="O13" s="3" t="str">
        <f t="shared" si="4"/>
        <v>gut</v>
      </c>
    </row>
    <row r="14" spans="1:15" ht="14.25" customHeight="1" x14ac:dyDescent="0.2">
      <c r="A14" s="6">
        <v>3</v>
      </c>
      <c r="B14" s="15" t="s">
        <v>217</v>
      </c>
      <c r="C14" s="15" t="s">
        <v>210</v>
      </c>
      <c r="D14" s="15" t="s">
        <v>260</v>
      </c>
      <c r="E14" s="15" t="s">
        <v>63</v>
      </c>
      <c r="F14" s="4">
        <v>11</v>
      </c>
      <c r="G14" s="4">
        <v>20</v>
      </c>
      <c r="H14" s="4">
        <v>18</v>
      </c>
      <c r="I14" s="4">
        <v>14</v>
      </c>
      <c r="J14" s="4">
        <v>8</v>
      </c>
      <c r="K14" s="5">
        <f t="shared" si="0"/>
        <v>71</v>
      </c>
      <c r="L14" s="6">
        <f t="shared" si="1"/>
        <v>0</v>
      </c>
      <c r="M14" s="4">
        <f t="shared" si="2"/>
        <v>11</v>
      </c>
      <c r="N14" s="7">
        <f t="shared" si="3"/>
        <v>0.71</v>
      </c>
      <c r="O14" s="3" t="str">
        <f t="shared" si="4"/>
        <v>gut</v>
      </c>
    </row>
    <row r="15" spans="1:15" ht="14.25" customHeight="1" x14ac:dyDescent="0.2">
      <c r="A15" s="6">
        <v>1</v>
      </c>
      <c r="B15" s="15" t="s">
        <v>20</v>
      </c>
      <c r="C15" s="15" t="s">
        <v>241</v>
      </c>
      <c r="D15" s="15" t="s">
        <v>258</v>
      </c>
      <c r="E15" s="15" t="s">
        <v>58</v>
      </c>
      <c r="F15" s="4">
        <v>12</v>
      </c>
      <c r="G15" s="4">
        <v>17</v>
      </c>
      <c r="H15" s="4">
        <v>10</v>
      </c>
      <c r="I15" s="4">
        <v>15</v>
      </c>
      <c r="J15" s="4">
        <v>15</v>
      </c>
      <c r="K15" s="5">
        <f t="shared" ref="K15" si="5">SUM(F15:J15)</f>
        <v>69</v>
      </c>
      <c r="L15" s="6">
        <f t="shared" ref="L15" si="6">COUNTIF(F15:J15,0)</f>
        <v>0</v>
      </c>
      <c r="M15" s="4">
        <f t="shared" si="2"/>
        <v>12</v>
      </c>
      <c r="N15" s="7">
        <f t="shared" ref="N15" si="7">ROUND(IF(ISNUMBER(H15),K15/100,""),2)</f>
        <v>0.69</v>
      </c>
      <c r="O15" s="3" t="str">
        <f t="shared" si="4"/>
        <v>gut</v>
      </c>
    </row>
    <row r="16" spans="1:15" ht="14.25" customHeight="1" x14ac:dyDescent="0.2">
      <c r="A16" s="6">
        <v>27</v>
      </c>
      <c r="B16" s="15" t="s">
        <v>234</v>
      </c>
      <c r="C16" s="15" t="s">
        <v>253</v>
      </c>
      <c r="D16" s="15" t="s">
        <v>286</v>
      </c>
      <c r="E16" s="15" t="s">
        <v>54</v>
      </c>
      <c r="F16" s="4">
        <v>12</v>
      </c>
      <c r="G16" s="4">
        <v>19</v>
      </c>
      <c r="H16" s="4">
        <v>4</v>
      </c>
      <c r="I16" s="4">
        <v>15</v>
      </c>
      <c r="J16" s="4">
        <v>14</v>
      </c>
      <c r="K16" s="5">
        <f t="shared" ref="K16:K32" si="8">SUM(F16:J16)</f>
        <v>64</v>
      </c>
      <c r="L16" s="6">
        <f t="shared" ref="L16:L32" si="9">COUNTIF(F16:J16,0)</f>
        <v>0</v>
      </c>
      <c r="M16" s="4">
        <f t="shared" si="2"/>
        <v>13</v>
      </c>
      <c r="N16" s="7">
        <f t="shared" ref="N16:N32" si="10">ROUND(IF(ISNUMBER(H16),K16/100,""),2)</f>
        <v>0.64</v>
      </c>
      <c r="O16" s="3" t="str">
        <f t="shared" si="4"/>
        <v>bestanden</v>
      </c>
    </row>
    <row r="17" spans="1:15" ht="14.25" customHeight="1" x14ac:dyDescent="0.2">
      <c r="A17" s="6">
        <v>24</v>
      </c>
      <c r="B17" s="15" t="s">
        <v>232</v>
      </c>
      <c r="C17" s="15" t="s">
        <v>206</v>
      </c>
      <c r="D17" s="15" t="s">
        <v>282</v>
      </c>
      <c r="E17" s="15" t="s">
        <v>283</v>
      </c>
      <c r="F17" s="4">
        <v>9</v>
      </c>
      <c r="G17" s="4">
        <v>13</v>
      </c>
      <c r="H17" s="4">
        <v>6</v>
      </c>
      <c r="I17" s="4">
        <v>16</v>
      </c>
      <c r="J17" s="4">
        <v>17</v>
      </c>
      <c r="K17" s="5">
        <f t="shared" si="8"/>
        <v>61</v>
      </c>
      <c r="L17" s="6">
        <f t="shared" si="9"/>
        <v>0</v>
      </c>
      <c r="M17" s="4">
        <f t="shared" si="2"/>
        <v>14</v>
      </c>
      <c r="N17" s="7">
        <f t="shared" si="10"/>
        <v>0.61</v>
      </c>
      <c r="O17" s="3" t="str">
        <f t="shared" si="4"/>
        <v>bestanden</v>
      </c>
    </row>
    <row r="18" spans="1:15" ht="14.25" customHeight="1" x14ac:dyDescent="0.2">
      <c r="A18" s="6">
        <v>33</v>
      </c>
      <c r="B18" s="15" t="s">
        <v>239</v>
      </c>
      <c r="C18" s="15" t="s">
        <v>95</v>
      </c>
      <c r="D18" s="15" t="s">
        <v>292</v>
      </c>
      <c r="E18" s="15" t="s">
        <v>79</v>
      </c>
      <c r="F18" s="4">
        <v>6</v>
      </c>
      <c r="G18" s="4">
        <v>20</v>
      </c>
      <c r="H18" s="4">
        <v>2</v>
      </c>
      <c r="I18" s="4">
        <v>13</v>
      </c>
      <c r="J18" s="4">
        <v>11</v>
      </c>
      <c r="K18" s="5">
        <f t="shared" si="8"/>
        <v>52</v>
      </c>
      <c r="L18" s="6">
        <f t="shared" si="9"/>
        <v>0</v>
      </c>
      <c r="M18" s="4">
        <f t="shared" si="2"/>
        <v>15</v>
      </c>
      <c r="N18" s="7">
        <f t="shared" si="10"/>
        <v>0.52</v>
      </c>
      <c r="O18" s="3" t="str">
        <f t="shared" si="4"/>
        <v>bestanden</v>
      </c>
    </row>
    <row r="19" spans="1:15" ht="14.25" customHeight="1" x14ac:dyDescent="0.2">
      <c r="A19" s="9">
        <v>6</v>
      </c>
      <c r="B19" s="17" t="s">
        <v>219</v>
      </c>
      <c r="C19" s="17" t="s">
        <v>243</v>
      </c>
      <c r="D19" s="17" t="s">
        <v>264</v>
      </c>
      <c r="E19" s="17" t="s">
        <v>60</v>
      </c>
      <c r="F19" s="8">
        <v>0</v>
      </c>
      <c r="G19" s="4">
        <v>16</v>
      </c>
      <c r="H19" s="4">
        <v>20</v>
      </c>
      <c r="I19" s="4">
        <v>19</v>
      </c>
      <c r="J19" s="4">
        <v>20</v>
      </c>
      <c r="K19" s="5">
        <f t="shared" si="8"/>
        <v>75</v>
      </c>
      <c r="L19" s="9">
        <f t="shared" si="9"/>
        <v>1</v>
      </c>
      <c r="M19" s="8"/>
      <c r="N19" s="10">
        <f t="shared" si="10"/>
        <v>0.75</v>
      </c>
      <c r="O19" s="11" t="str">
        <f t="shared" si="4"/>
        <v>n.B</v>
      </c>
    </row>
    <row r="20" spans="1:15" ht="14.25" customHeight="1" x14ac:dyDescent="0.2">
      <c r="A20" s="9">
        <v>9</v>
      </c>
      <c r="B20" s="17" t="s">
        <v>221</v>
      </c>
      <c r="C20" s="17" t="s">
        <v>245</v>
      </c>
      <c r="D20" s="17" t="s">
        <v>267</v>
      </c>
      <c r="E20" s="17" t="s">
        <v>60</v>
      </c>
      <c r="F20" s="4">
        <v>16</v>
      </c>
      <c r="G20" s="4">
        <v>20</v>
      </c>
      <c r="H20" s="8">
        <v>0</v>
      </c>
      <c r="I20" s="4">
        <v>18</v>
      </c>
      <c r="J20" s="4">
        <v>20</v>
      </c>
      <c r="K20" s="5">
        <f t="shared" si="8"/>
        <v>74</v>
      </c>
      <c r="L20" s="9">
        <f t="shared" si="9"/>
        <v>1</v>
      </c>
      <c r="M20" s="8"/>
      <c r="N20" s="10">
        <f t="shared" si="10"/>
        <v>0.74</v>
      </c>
      <c r="O20" s="11" t="str">
        <f t="shared" si="4"/>
        <v>n.B</v>
      </c>
    </row>
    <row r="21" spans="1:15" ht="14.25" customHeight="1" x14ac:dyDescent="0.2">
      <c r="A21" s="9">
        <v>12</v>
      </c>
      <c r="B21" s="17" t="s">
        <v>223</v>
      </c>
      <c r="C21" s="17" t="s">
        <v>246</v>
      </c>
      <c r="D21" s="17" t="s">
        <v>270</v>
      </c>
      <c r="E21" s="17" t="s">
        <v>79</v>
      </c>
      <c r="F21" s="4">
        <v>17</v>
      </c>
      <c r="G21" s="4">
        <v>18</v>
      </c>
      <c r="H21" s="4">
        <v>18</v>
      </c>
      <c r="I21" s="8">
        <v>0</v>
      </c>
      <c r="J21" s="4">
        <v>18</v>
      </c>
      <c r="K21" s="5">
        <f t="shared" si="8"/>
        <v>71</v>
      </c>
      <c r="L21" s="9">
        <f t="shared" si="9"/>
        <v>1</v>
      </c>
      <c r="M21" s="8"/>
      <c r="N21" s="10">
        <f t="shared" si="10"/>
        <v>0.71</v>
      </c>
      <c r="O21" s="11" t="str">
        <f t="shared" si="4"/>
        <v>n.B</v>
      </c>
    </row>
    <row r="22" spans="1:15" ht="14.25" customHeight="1" x14ac:dyDescent="0.2">
      <c r="A22" s="9">
        <v>16</v>
      </c>
      <c r="B22" s="17" t="s">
        <v>20</v>
      </c>
      <c r="C22" s="17" t="s">
        <v>114</v>
      </c>
      <c r="D22" s="17" t="s">
        <v>274</v>
      </c>
      <c r="E22" s="17" t="s">
        <v>79</v>
      </c>
      <c r="F22" s="4">
        <v>15</v>
      </c>
      <c r="G22" s="4">
        <v>20</v>
      </c>
      <c r="H22" s="4">
        <v>18</v>
      </c>
      <c r="I22" s="4">
        <v>18</v>
      </c>
      <c r="J22" s="8">
        <v>0</v>
      </c>
      <c r="K22" s="5">
        <f t="shared" si="8"/>
        <v>71</v>
      </c>
      <c r="L22" s="9">
        <f t="shared" si="9"/>
        <v>1</v>
      </c>
      <c r="M22" s="8"/>
      <c r="N22" s="10">
        <f t="shared" si="10"/>
        <v>0.71</v>
      </c>
      <c r="O22" s="11" t="str">
        <f t="shared" si="4"/>
        <v>n.B</v>
      </c>
    </row>
    <row r="23" spans="1:15" ht="14.25" customHeight="1" x14ac:dyDescent="0.2">
      <c r="A23" s="9">
        <v>15</v>
      </c>
      <c r="B23" s="17" t="s">
        <v>225</v>
      </c>
      <c r="C23" s="17" t="s">
        <v>207</v>
      </c>
      <c r="D23" s="17" t="s">
        <v>273</v>
      </c>
      <c r="E23" s="17" t="s">
        <v>79</v>
      </c>
      <c r="F23" s="4">
        <v>20</v>
      </c>
      <c r="G23" s="4">
        <v>18</v>
      </c>
      <c r="H23" s="4">
        <v>14</v>
      </c>
      <c r="I23" s="8">
        <v>0</v>
      </c>
      <c r="J23" s="4">
        <v>18</v>
      </c>
      <c r="K23" s="5">
        <f t="shared" si="8"/>
        <v>70</v>
      </c>
      <c r="L23" s="9">
        <f t="shared" si="9"/>
        <v>1</v>
      </c>
      <c r="M23" s="8"/>
      <c r="N23" s="10">
        <f t="shared" si="10"/>
        <v>0.7</v>
      </c>
      <c r="O23" s="11" t="str">
        <f t="shared" si="4"/>
        <v>n.B</v>
      </c>
    </row>
    <row r="24" spans="1:15" ht="14.25" customHeight="1" x14ac:dyDescent="0.2">
      <c r="A24" s="9">
        <v>8</v>
      </c>
      <c r="B24" s="17" t="s">
        <v>180</v>
      </c>
      <c r="C24" s="17" t="s">
        <v>244</v>
      </c>
      <c r="D24" s="17" t="s">
        <v>266</v>
      </c>
      <c r="E24" s="17" t="s">
        <v>79</v>
      </c>
      <c r="F24" s="4">
        <v>12</v>
      </c>
      <c r="G24" s="4">
        <v>17</v>
      </c>
      <c r="H24" s="8">
        <v>0</v>
      </c>
      <c r="I24" s="4">
        <v>17</v>
      </c>
      <c r="J24" s="4">
        <v>19</v>
      </c>
      <c r="K24" s="5">
        <f t="shared" si="8"/>
        <v>65</v>
      </c>
      <c r="L24" s="9">
        <f t="shared" si="9"/>
        <v>1</v>
      </c>
      <c r="M24" s="8"/>
      <c r="N24" s="10">
        <f t="shared" si="10"/>
        <v>0.65</v>
      </c>
      <c r="O24" s="11" t="str">
        <f t="shared" si="4"/>
        <v>n.B</v>
      </c>
    </row>
    <row r="25" spans="1:15" ht="14.25" customHeight="1" x14ac:dyDescent="0.2">
      <c r="A25" s="9">
        <v>19</v>
      </c>
      <c r="B25" s="17" t="s">
        <v>228</v>
      </c>
      <c r="C25" s="17" t="s">
        <v>250</v>
      </c>
      <c r="D25" s="17" t="s">
        <v>277</v>
      </c>
      <c r="E25" s="17" t="s">
        <v>79</v>
      </c>
      <c r="F25" s="8">
        <v>0</v>
      </c>
      <c r="G25" s="4">
        <v>20</v>
      </c>
      <c r="H25" s="4">
        <v>17</v>
      </c>
      <c r="I25" s="4">
        <v>17</v>
      </c>
      <c r="J25" s="4">
        <v>3</v>
      </c>
      <c r="K25" s="5">
        <f t="shared" si="8"/>
        <v>57</v>
      </c>
      <c r="L25" s="9">
        <f t="shared" si="9"/>
        <v>1</v>
      </c>
      <c r="M25" s="8"/>
      <c r="N25" s="10">
        <f t="shared" si="10"/>
        <v>0.56999999999999995</v>
      </c>
      <c r="O25" s="11" t="str">
        <f t="shared" si="4"/>
        <v>n.B</v>
      </c>
    </row>
    <row r="26" spans="1:15" ht="14.25" customHeight="1" x14ac:dyDescent="0.2">
      <c r="A26" s="9">
        <v>25</v>
      </c>
      <c r="B26" s="17" t="s">
        <v>233</v>
      </c>
      <c r="C26" s="17" t="s">
        <v>252</v>
      </c>
      <c r="D26" s="17" t="s">
        <v>284</v>
      </c>
      <c r="E26" s="17" t="s">
        <v>283</v>
      </c>
      <c r="F26" s="8">
        <v>0</v>
      </c>
      <c r="G26" s="4">
        <v>18</v>
      </c>
      <c r="H26" s="8">
        <v>0</v>
      </c>
      <c r="I26" s="4">
        <v>20</v>
      </c>
      <c r="J26" s="4">
        <v>13</v>
      </c>
      <c r="K26" s="5">
        <f t="shared" si="8"/>
        <v>51</v>
      </c>
      <c r="L26" s="9">
        <f t="shared" si="9"/>
        <v>2</v>
      </c>
      <c r="M26" s="8"/>
      <c r="N26" s="10">
        <f t="shared" si="10"/>
        <v>0.51</v>
      </c>
      <c r="O26" s="11" t="str">
        <f t="shared" si="4"/>
        <v>n.B</v>
      </c>
    </row>
    <row r="27" spans="1:15" ht="14.25" customHeight="1" x14ac:dyDescent="0.2">
      <c r="A27" s="9">
        <v>11</v>
      </c>
      <c r="B27" s="17" t="s">
        <v>180</v>
      </c>
      <c r="C27" s="17" t="s">
        <v>200</v>
      </c>
      <c r="D27" s="17" t="s">
        <v>269</v>
      </c>
      <c r="E27" s="17" t="s">
        <v>79</v>
      </c>
      <c r="F27" s="4">
        <v>17</v>
      </c>
      <c r="G27" s="8">
        <v>0</v>
      </c>
      <c r="H27" s="8">
        <v>0</v>
      </c>
      <c r="I27" s="4">
        <v>16</v>
      </c>
      <c r="J27" s="4">
        <v>15</v>
      </c>
      <c r="K27" s="5">
        <f t="shared" si="8"/>
        <v>48</v>
      </c>
      <c r="L27" s="9">
        <f t="shared" si="9"/>
        <v>2</v>
      </c>
      <c r="M27" s="8"/>
      <c r="N27" s="10">
        <f t="shared" si="10"/>
        <v>0.48</v>
      </c>
      <c r="O27" s="11" t="str">
        <f t="shared" si="4"/>
        <v>n.B</v>
      </c>
    </row>
    <row r="28" spans="1:15" ht="14.25" customHeight="1" x14ac:dyDescent="0.2">
      <c r="A28" s="9">
        <v>22</v>
      </c>
      <c r="B28" s="17" t="s">
        <v>163</v>
      </c>
      <c r="C28" s="17" t="s">
        <v>98</v>
      </c>
      <c r="D28" s="17" t="s">
        <v>280</v>
      </c>
      <c r="E28" s="17" t="s">
        <v>79</v>
      </c>
      <c r="F28" s="8">
        <v>0</v>
      </c>
      <c r="G28" s="4">
        <v>0</v>
      </c>
      <c r="H28" s="4">
        <v>16</v>
      </c>
      <c r="I28" s="4">
        <v>18</v>
      </c>
      <c r="J28" s="4">
        <v>12</v>
      </c>
      <c r="K28" s="5">
        <f t="shared" si="8"/>
        <v>46</v>
      </c>
      <c r="L28" s="9">
        <f t="shared" si="9"/>
        <v>2</v>
      </c>
      <c r="M28" s="8"/>
      <c r="N28" s="10">
        <f t="shared" si="10"/>
        <v>0.46</v>
      </c>
      <c r="O28" s="11" t="str">
        <f t="shared" si="4"/>
        <v>n.B</v>
      </c>
    </row>
    <row r="29" spans="1:15" ht="14.25" customHeight="1" x14ac:dyDescent="0.2">
      <c r="A29" s="9">
        <v>31</v>
      </c>
      <c r="B29" s="17" t="s">
        <v>237</v>
      </c>
      <c r="C29" s="17" t="s">
        <v>256</v>
      </c>
      <c r="D29" s="17" t="s">
        <v>290</v>
      </c>
      <c r="E29" s="17" t="s">
        <v>56</v>
      </c>
      <c r="F29" s="4">
        <v>10</v>
      </c>
      <c r="G29" s="4">
        <v>13</v>
      </c>
      <c r="H29" s="8">
        <v>0</v>
      </c>
      <c r="I29" s="4">
        <v>16</v>
      </c>
      <c r="J29" s="8">
        <v>0</v>
      </c>
      <c r="K29" s="5">
        <f t="shared" si="8"/>
        <v>39</v>
      </c>
      <c r="L29" s="9">
        <f t="shared" si="9"/>
        <v>2</v>
      </c>
      <c r="M29" s="8"/>
      <c r="N29" s="10">
        <f t="shared" si="10"/>
        <v>0.39</v>
      </c>
      <c r="O29" s="11" t="str">
        <f t="shared" si="4"/>
        <v>n.B</v>
      </c>
    </row>
    <row r="30" spans="1:15" ht="14.25" customHeight="1" x14ac:dyDescent="0.2">
      <c r="A30" s="9">
        <v>32</v>
      </c>
      <c r="B30" s="17" t="s">
        <v>238</v>
      </c>
      <c r="C30" s="17" t="s">
        <v>207</v>
      </c>
      <c r="D30" s="17" t="s">
        <v>291</v>
      </c>
      <c r="E30" s="17" t="s">
        <v>79</v>
      </c>
      <c r="F30" s="8">
        <v>0</v>
      </c>
      <c r="G30" s="4">
        <v>18</v>
      </c>
      <c r="H30" s="4">
        <v>19</v>
      </c>
      <c r="I30" s="8">
        <v>0</v>
      </c>
      <c r="J30" s="8">
        <v>0</v>
      </c>
      <c r="K30" s="5">
        <f t="shared" si="8"/>
        <v>37</v>
      </c>
      <c r="L30" s="9">
        <f t="shared" si="9"/>
        <v>3</v>
      </c>
      <c r="M30" s="8"/>
      <c r="N30" s="10">
        <f t="shared" si="10"/>
        <v>0.37</v>
      </c>
      <c r="O30" s="11" t="str">
        <f t="shared" si="4"/>
        <v>n.B</v>
      </c>
    </row>
    <row r="31" spans="1:15" ht="14.25" customHeight="1" x14ac:dyDescent="0.2">
      <c r="A31" s="9">
        <v>28</v>
      </c>
      <c r="B31" s="17" t="s">
        <v>235</v>
      </c>
      <c r="C31" s="17" t="s">
        <v>254</v>
      </c>
      <c r="D31" s="17" t="s">
        <v>287</v>
      </c>
      <c r="E31" s="17" t="s">
        <v>58</v>
      </c>
      <c r="F31" s="8">
        <v>0</v>
      </c>
      <c r="G31" s="4">
        <v>12</v>
      </c>
      <c r="H31" s="8">
        <v>0</v>
      </c>
      <c r="I31" s="4">
        <v>11</v>
      </c>
      <c r="J31" s="4">
        <v>12</v>
      </c>
      <c r="K31" s="5">
        <f t="shared" si="8"/>
        <v>35</v>
      </c>
      <c r="L31" s="9">
        <f t="shared" si="9"/>
        <v>2</v>
      </c>
      <c r="M31" s="8"/>
      <c r="N31" s="10">
        <f t="shared" si="10"/>
        <v>0.35</v>
      </c>
      <c r="O31" s="11" t="str">
        <f t="shared" si="4"/>
        <v>n.B</v>
      </c>
    </row>
    <row r="32" spans="1:15" ht="14.25" customHeight="1" x14ac:dyDescent="0.2">
      <c r="A32" s="9">
        <v>35</v>
      </c>
      <c r="B32" s="17" t="s">
        <v>240</v>
      </c>
      <c r="C32" s="17" t="s">
        <v>257</v>
      </c>
      <c r="D32" s="17" t="s">
        <v>293</v>
      </c>
      <c r="E32" s="17" t="s">
        <v>79</v>
      </c>
      <c r="F32" s="8">
        <v>0</v>
      </c>
      <c r="G32" s="4">
        <v>16</v>
      </c>
      <c r="H32" s="8">
        <v>0</v>
      </c>
      <c r="I32" s="8">
        <v>0</v>
      </c>
      <c r="J32" s="4">
        <v>17</v>
      </c>
      <c r="K32" s="5">
        <f t="shared" si="8"/>
        <v>33</v>
      </c>
      <c r="L32" s="9">
        <f t="shared" si="9"/>
        <v>3</v>
      </c>
      <c r="M32" s="8"/>
      <c r="N32" s="10">
        <f t="shared" si="10"/>
        <v>0.33</v>
      </c>
      <c r="O32" s="11" t="str">
        <f t="shared" si="4"/>
        <v>n.B</v>
      </c>
    </row>
    <row r="33" spans="1:15" ht="14.25" customHeight="1" x14ac:dyDescent="0.2">
      <c r="A33" s="9">
        <v>2</v>
      </c>
      <c r="B33" s="17" t="s">
        <v>216</v>
      </c>
      <c r="C33" s="17" t="s">
        <v>95</v>
      </c>
      <c r="D33" s="17" t="s">
        <v>259</v>
      </c>
      <c r="E33" s="17" t="s">
        <v>56</v>
      </c>
      <c r="F33" s="4">
        <v>9</v>
      </c>
      <c r="G33" s="4">
        <v>20</v>
      </c>
      <c r="H33" s="8">
        <v>0</v>
      </c>
      <c r="I33" s="8">
        <v>0</v>
      </c>
      <c r="J33" s="8">
        <v>0</v>
      </c>
      <c r="K33" s="5">
        <f t="shared" ref="K33:K37" si="11">SUM(F33:J33)</f>
        <v>29</v>
      </c>
      <c r="L33" s="9">
        <f t="shared" ref="L33:L37" si="12">COUNTIF(F33:J33,0)</f>
        <v>3</v>
      </c>
      <c r="M33" s="8"/>
      <c r="N33" s="10">
        <f t="shared" ref="N33:N38" si="13">ROUND(IF(ISNUMBER(H33),K33/100,""),2)</f>
        <v>0.28999999999999998</v>
      </c>
      <c r="O33" s="11" t="str">
        <f t="shared" ref="O33:O37" si="14">IF(ISNUMBER(F33),IF(L33&gt;0,"n.B",IF(N33&lt;51%,"n.B.",IF(N33&lt;65%,"bestanden",IF(N33&lt;81%,"gut",IF(N33&lt;91%,"sehr gut","vorzüglich"))))),"")</f>
        <v>n.B</v>
      </c>
    </row>
    <row r="34" spans="1:15" ht="14.25" customHeight="1" x14ac:dyDescent="0.2">
      <c r="A34" s="9">
        <v>23</v>
      </c>
      <c r="B34" s="17" t="s">
        <v>231</v>
      </c>
      <c r="C34" s="17" t="s">
        <v>201</v>
      </c>
      <c r="D34" s="17" t="s">
        <v>281</v>
      </c>
      <c r="E34" s="17" t="s">
        <v>81</v>
      </c>
      <c r="F34" s="4">
        <v>7</v>
      </c>
      <c r="G34" s="4">
        <v>20</v>
      </c>
      <c r="H34" s="8">
        <v>0</v>
      </c>
      <c r="I34" s="8">
        <v>0</v>
      </c>
      <c r="J34" s="8">
        <v>0</v>
      </c>
      <c r="K34" s="5">
        <f>SUM(F34:J34)</f>
        <v>27</v>
      </c>
      <c r="L34" s="9">
        <f>COUNTIF(F34:J34,0)</f>
        <v>3</v>
      </c>
      <c r="M34" s="8"/>
      <c r="N34" s="10">
        <f>ROUND(IF(ISNUMBER(H34),K34/100,""),2)</f>
        <v>0.27</v>
      </c>
      <c r="O34" s="11" t="str">
        <f>IF(ISNUMBER(F34),IF(L34&gt;0,"n.B",IF(N34&lt;51%,"n.B.",IF(N34&lt;65%,"bestanden",IF(N34&lt;81%,"gut",IF(N34&lt;91%,"sehr gut","vorzüglich"))))),"")</f>
        <v>n.B</v>
      </c>
    </row>
    <row r="35" spans="1:15" ht="14.25" customHeight="1" x14ac:dyDescent="0.2">
      <c r="A35" s="9">
        <v>5</v>
      </c>
      <c r="B35" s="17" t="s">
        <v>214</v>
      </c>
      <c r="C35" s="17" t="s">
        <v>119</v>
      </c>
      <c r="D35" s="17" t="s">
        <v>215</v>
      </c>
      <c r="E35" s="17" t="s">
        <v>263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5">
        <f t="shared" si="11"/>
        <v>0</v>
      </c>
      <c r="L35" s="9">
        <f t="shared" si="12"/>
        <v>5</v>
      </c>
      <c r="M35" s="8"/>
      <c r="N35" s="10">
        <f t="shared" si="13"/>
        <v>0</v>
      </c>
      <c r="O35" s="11" t="str">
        <f t="shared" si="14"/>
        <v>n.B</v>
      </c>
    </row>
    <row r="36" spans="1:15" ht="14.25" customHeight="1" x14ac:dyDescent="0.2">
      <c r="A36" s="9">
        <v>14</v>
      </c>
      <c r="B36" s="17" t="s">
        <v>20</v>
      </c>
      <c r="C36" s="17" t="s">
        <v>201</v>
      </c>
      <c r="D36" s="17" t="s">
        <v>272</v>
      </c>
      <c r="E36" s="17" t="s">
        <v>79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5">
        <f t="shared" si="11"/>
        <v>0</v>
      </c>
      <c r="L36" s="9">
        <f t="shared" si="12"/>
        <v>5</v>
      </c>
      <c r="M36" s="8"/>
      <c r="N36" s="10">
        <f t="shared" si="13"/>
        <v>0</v>
      </c>
      <c r="O36" s="11" t="str">
        <f t="shared" si="14"/>
        <v>n.B</v>
      </c>
    </row>
    <row r="37" spans="1:15" ht="14.25" customHeight="1" x14ac:dyDescent="0.2">
      <c r="A37" s="9">
        <v>17</v>
      </c>
      <c r="B37" s="17" t="s">
        <v>226</v>
      </c>
      <c r="C37" s="17" t="s">
        <v>248</v>
      </c>
      <c r="D37" s="17" t="s">
        <v>275</v>
      </c>
      <c r="E37" s="17" t="s">
        <v>56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5">
        <f t="shared" si="11"/>
        <v>0</v>
      </c>
      <c r="L37" s="9">
        <f t="shared" si="12"/>
        <v>5</v>
      </c>
      <c r="M37" s="8"/>
      <c r="N37" s="10">
        <f t="shared" si="13"/>
        <v>0</v>
      </c>
      <c r="O37" s="11" t="str">
        <f t="shared" si="14"/>
        <v>n.B</v>
      </c>
    </row>
    <row r="38" spans="1:15" ht="14.25" customHeight="1" x14ac:dyDescent="0.2">
      <c r="A38" s="9">
        <v>18</v>
      </c>
      <c r="B38" s="17" t="s">
        <v>227</v>
      </c>
      <c r="C38" s="17" t="s">
        <v>249</v>
      </c>
      <c r="D38" s="17" t="s">
        <v>276</v>
      </c>
      <c r="E38" s="17" t="s">
        <v>56</v>
      </c>
      <c r="F38" s="8"/>
      <c r="G38" s="8"/>
      <c r="H38" s="8">
        <v>0</v>
      </c>
      <c r="I38" s="8"/>
      <c r="J38" s="8"/>
      <c r="K38" s="5">
        <f>SUM(F38:J38)</f>
        <v>0</v>
      </c>
      <c r="L38" s="9">
        <f>COUNTIF(F38:J38,0)</f>
        <v>1</v>
      </c>
      <c r="M38" s="8"/>
      <c r="N38" s="10">
        <f t="shared" si="13"/>
        <v>0</v>
      </c>
      <c r="O38" s="8" t="s">
        <v>294</v>
      </c>
    </row>
  </sheetData>
  <mergeCells count="4">
    <mergeCell ref="A1:C1"/>
    <mergeCell ref="F1:N1"/>
    <mergeCell ref="A2:B2"/>
    <mergeCell ref="F2:N2"/>
  </mergeCells>
  <pageMargins left="0.31496062992125984" right="0.31496062992125984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="130" zoomScaleNormal="13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4" sqref="B4"/>
    </sheetView>
  </sheetViews>
  <sheetFormatPr baseColWidth="10" defaultColWidth="9.33203125" defaultRowHeight="11.25" x14ac:dyDescent="0.2"/>
  <cols>
    <col min="1" max="1" width="7.5" style="1" customWidth="1"/>
    <col min="2" max="2" width="12.1640625" style="1" bestFit="1" customWidth="1"/>
    <col min="3" max="3" width="17.83203125" style="1" bestFit="1" customWidth="1"/>
    <col min="4" max="4" width="30.6640625" style="1" customWidth="1"/>
    <col min="5" max="5" width="8.1640625" style="1" bestFit="1" customWidth="1"/>
    <col min="6" max="6" width="9.33203125" style="1" customWidth="1"/>
    <col min="7" max="8" width="10.5" style="1" customWidth="1"/>
    <col min="9" max="9" width="9.33203125" style="1" customWidth="1"/>
    <col min="10" max="10" width="10.5" style="1" customWidth="1"/>
    <col min="11" max="11" width="8.1640625" style="1" customWidth="1"/>
    <col min="12" max="12" width="6.83203125" style="1" customWidth="1"/>
    <col min="13" max="14" width="8" style="1" customWidth="1"/>
    <col min="15" max="15" width="11" style="1" bestFit="1" customWidth="1"/>
    <col min="16" max="16384" width="9.33203125" style="1"/>
  </cols>
  <sheetData>
    <row r="1" spans="1:15" s="25" customFormat="1" ht="12.75" customHeight="1" x14ac:dyDescent="0.2">
      <c r="A1" s="33" t="s">
        <v>205</v>
      </c>
      <c r="B1" s="33"/>
      <c r="C1" s="33"/>
      <c r="E1" s="13" t="s">
        <v>7</v>
      </c>
      <c r="F1" s="30" t="s">
        <v>2</v>
      </c>
      <c r="G1" s="30"/>
      <c r="H1" s="30"/>
      <c r="I1" s="30"/>
      <c r="J1" s="30"/>
      <c r="K1" s="30"/>
      <c r="L1" s="30"/>
      <c r="M1" s="30"/>
      <c r="N1" s="30"/>
      <c r="O1" s="26"/>
    </row>
    <row r="2" spans="1:15" s="25" customFormat="1" ht="12.75" customHeight="1" x14ac:dyDescent="0.2">
      <c r="A2" s="31" t="s">
        <v>128</v>
      </c>
      <c r="B2" s="31"/>
      <c r="C2" s="27"/>
      <c r="D2" s="27"/>
      <c r="E2" s="27"/>
      <c r="F2" s="32"/>
      <c r="G2" s="32"/>
      <c r="H2" s="32"/>
      <c r="I2" s="32"/>
      <c r="J2" s="32"/>
      <c r="K2" s="32"/>
      <c r="L2" s="32"/>
      <c r="M2" s="32"/>
      <c r="N2" s="32"/>
      <c r="O2" s="27"/>
    </row>
    <row r="3" spans="1:15" s="25" customFormat="1" ht="16.5" customHeight="1" x14ac:dyDescent="0.2">
      <c r="A3" s="3" t="s">
        <v>9</v>
      </c>
      <c r="B3" s="28" t="s">
        <v>10</v>
      </c>
      <c r="C3" s="28" t="s">
        <v>11</v>
      </c>
      <c r="D3" s="28" t="s">
        <v>12</v>
      </c>
      <c r="E3" s="28" t="s">
        <v>159</v>
      </c>
      <c r="F3" s="2" t="s">
        <v>125</v>
      </c>
      <c r="G3" s="2" t="s">
        <v>3</v>
      </c>
      <c r="H3" s="2" t="s">
        <v>4</v>
      </c>
      <c r="I3" s="2" t="s">
        <v>5</v>
      </c>
      <c r="J3" s="2" t="s">
        <v>6</v>
      </c>
      <c r="K3" s="3" t="s">
        <v>13</v>
      </c>
      <c r="L3" s="3" t="s">
        <v>14</v>
      </c>
      <c r="M3" s="3" t="s">
        <v>15</v>
      </c>
      <c r="N3" s="3" t="s">
        <v>16</v>
      </c>
      <c r="O3" s="2" t="s">
        <v>17</v>
      </c>
    </row>
    <row r="4" spans="1:15" s="12" customFormat="1" x14ac:dyDescent="0.2">
      <c r="A4" s="6">
        <v>2</v>
      </c>
      <c r="B4" s="14" t="s">
        <v>163</v>
      </c>
      <c r="C4" s="14" t="s">
        <v>98</v>
      </c>
      <c r="D4" s="14" t="s">
        <v>130</v>
      </c>
      <c r="E4" s="14" t="s">
        <v>56</v>
      </c>
      <c r="F4" s="4">
        <v>19</v>
      </c>
      <c r="G4" s="4">
        <v>17</v>
      </c>
      <c r="H4" s="4">
        <v>17</v>
      </c>
      <c r="I4" s="4">
        <v>15</v>
      </c>
      <c r="J4" s="4">
        <v>20</v>
      </c>
      <c r="K4" s="5">
        <f t="shared" ref="K4:K33" si="0">SUM(F4:J4)</f>
        <v>88</v>
      </c>
      <c r="L4" s="6">
        <f t="shared" ref="L4:L33" si="1">COUNTIF(F4:J4,0)</f>
        <v>0</v>
      </c>
      <c r="M4" s="4">
        <f>IF(ISNUMBER(F4),RANK(K4,$K$4:$K$16))</f>
        <v>1</v>
      </c>
      <c r="N4" s="7">
        <f t="shared" ref="N4:N33" si="2">ROUND(IF(ISNUMBER(H4),K4/100,""),2)</f>
        <v>0.88</v>
      </c>
      <c r="O4" s="3" t="str">
        <f t="shared" ref="O4:O14" si="3">IF(ISNUMBER(F4),IF(L4&gt;0,"n.B",IF(N4&lt;51%,"n.B.",IF(N4&lt;65%,"bestanden",IF(N4&lt;81%,"gut",IF(N4&lt;91%,"sehr gut","vorzüglich"))))),"")</f>
        <v>sehr gut</v>
      </c>
    </row>
    <row r="5" spans="1:15" s="12" customFormat="1" x14ac:dyDescent="0.2">
      <c r="A5" s="6">
        <v>24</v>
      </c>
      <c r="B5" s="14" t="s">
        <v>180</v>
      </c>
      <c r="C5" s="14" t="s">
        <v>200</v>
      </c>
      <c r="D5" s="14" t="s">
        <v>152</v>
      </c>
      <c r="E5" s="14" t="s">
        <v>79</v>
      </c>
      <c r="F5" s="4">
        <v>16</v>
      </c>
      <c r="G5" s="4">
        <v>17</v>
      </c>
      <c r="H5" s="4">
        <v>18</v>
      </c>
      <c r="I5" s="4">
        <v>17</v>
      </c>
      <c r="J5" s="4">
        <v>19</v>
      </c>
      <c r="K5" s="5">
        <f t="shared" ref="K5:K14" si="4">SUM(F5:J5)</f>
        <v>87</v>
      </c>
      <c r="L5" s="6">
        <f t="shared" ref="L5:L14" si="5">COUNTIF(F5:J5,0)</f>
        <v>0</v>
      </c>
      <c r="M5" s="4">
        <f t="shared" ref="M5:M16" si="6">IF(ISNUMBER(F5),RANK(K5,$K$4:$K$16))</f>
        <v>2</v>
      </c>
      <c r="N5" s="7">
        <f t="shared" ref="N5:N14" si="7">ROUND(IF(ISNUMBER(H5),K5/100,""),2)</f>
        <v>0.87</v>
      </c>
      <c r="O5" s="3" t="str">
        <f t="shared" si="3"/>
        <v>sehr gut</v>
      </c>
    </row>
    <row r="6" spans="1:15" s="12" customFormat="1" x14ac:dyDescent="0.2">
      <c r="A6" s="6">
        <v>9</v>
      </c>
      <c r="B6" s="14" t="s">
        <v>169</v>
      </c>
      <c r="C6" s="14" t="s">
        <v>173</v>
      </c>
      <c r="D6" s="14" t="s">
        <v>137</v>
      </c>
      <c r="E6" s="14" t="s">
        <v>54</v>
      </c>
      <c r="F6" s="4">
        <v>17</v>
      </c>
      <c r="G6" s="4">
        <v>14</v>
      </c>
      <c r="H6" s="4">
        <v>18</v>
      </c>
      <c r="I6" s="4">
        <v>20</v>
      </c>
      <c r="J6" s="4">
        <v>15</v>
      </c>
      <c r="K6" s="5">
        <f t="shared" si="4"/>
        <v>84</v>
      </c>
      <c r="L6" s="6">
        <f t="shared" si="5"/>
        <v>0</v>
      </c>
      <c r="M6" s="4">
        <f t="shared" si="6"/>
        <v>3</v>
      </c>
      <c r="N6" s="7">
        <f t="shared" si="7"/>
        <v>0.84</v>
      </c>
      <c r="O6" s="3" t="str">
        <f t="shared" si="3"/>
        <v>sehr gut</v>
      </c>
    </row>
    <row r="7" spans="1:15" s="12" customFormat="1" x14ac:dyDescent="0.2">
      <c r="A7" s="6">
        <v>19</v>
      </c>
      <c r="B7" s="14" t="s">
        <v>176</v>
      </c>
      <c r="C7" s="14" t="s">
        <v>120</v>
      </c>
      <c r="D7" s="14" t="s">
        <v>147</v>
      </c>
      <c r="E7" s="14" t="s">
        <v>58</v>
      </c>
      <c r="F7" s="4">
        <v>17</v>
      </c>
      <c r="G7" s="4">
        <v>20</v>
      </c>
      <c r="H7" s="4">
        <v>18</v>
      </c>
      <c r="I7" s="4">
        <v>13</v>
      </c>
      <c r="J7" s="4">
        <v>13</v>
      </c>
      <c r="K7" s="5">
        <f t="shared" si="4"/>
        <v>81</v>
      </c>
      <c r="L7" s="6">
        <f t="shared" si="5"/>
        <v>0</v>
      </c>
      <c r="M7" s="4">
        <f t="shared" si="6"/>
        <v>4</v>
      </c>
      <c r="N7" s="7">
        <f t="shared" si="7"/>
        <v>0.81</v>
      </c>
      <c r="O7" s="3" t="str">
        <f t="shared" si="3"/>
        <v>sehr gut</v>
      </c>
    </row>
    <row r="8" spans="1:15" s="12" customFormat="1" x14ac:dyDescent="0.2">
      <c r="A8" s="6">
        <v>13</v>
      </c>
      <c r="B8" s="14" t="s">
        <v>33</v>
      </c>
      <c r="C8" s="14" t="s">
        <v>108</v>
      </c>
      <c r="D8" s="14" t="s">
        <v>141</v>
      </c>
      <c r="E8" s="14" t="s">
        <v>63</v>
      </c>
      <c r="F8" s="4">
        <v>18</v>
      </c>
      <c r="G8" s="4">
        <v>12</v>
      </c>
      <c r="H8" s="4">
        <v>18</v>
      </c>
      <c r="I8" s="4">
        <v>15</v>
      </c>
      <c r="J8" s="4">
        <v>16</v>
      </c>
      <c r="K8" s="5">
        <f t="shared" si="4"/>
        <v>79</v>
      </c>
      <c r="L8" s="6">
        <f t="shared" si="5"/>
        <v>0</v>
      </c>
      <c r="M8" s="4">
        <f t="shared" si="6"/>
        <v>5</v>
      </c>
      <c r="N8" s="7">
        <f t="shared" si="7"/>
        <v>0.79</v>
      </c>
      <c r="O8" s="3" t="str">
        <f t="shared" si="3"/>
        <v>gut</v>
      </c>
    </row>
    <row r="9" spans="1:15" s="12" customFormat="1" x14ac:dyDescent="0.2">
      <c r="A9" s="6">
        <v>30</v>
      </c>
      <c r="B9" s="14" t="s">
        <v>184</v>
      </c>
      <c r="C9" s="14" t="s">
        <v>203</v>
      </c>
      <c r="D9" s="14" t="s">
        <v>158</v>
      </c>
      <c r="E9" s="14" t="s">
        <v>79</v>
      </c>
      <c r="F9" s="4">
        <v>13</v>
      </c>
      <c r="G9" s="4">
        <v>18</v>
      </c>
      <c r="H9" s="4">
        <v>18</v>
      </c>
      <c r="I9" s="4">
        <v>18</v>
      </c>
      <c r="J9" s="4">
        <v>12</v>
      </c>
      <c r="K9" s="5">
        <f t="shared" si="4"/>
        <v>79</v>
      </c>
      <c r="L9" s="6">
        <f t="shared" si="5"/>
        <v>0</v>
      </c>
      <c r="M9" s="4">
        <f t="shared" si="6"/>
        <v>5</v>
      </c>
      <c r="N9" s="7">
        <f t="shared" si="7"/>
        <v>0.79</v>
      </c>
      <c r="O9" s="3" t="str">
        <f t="shared" si="3"/>
        <v>gut</v>
      </c>
    </row>
    <row r="10" spans="1:15" s="12" customFormat="1" x14ac:dyDescent="0.2">
      <c r="A10" s="6">
        <v>28</v>
      </c>
      <c r="B10" s="14" t="s">
        <v>184</v>
      </c>
      <c r="C10" s="14" t="s">
        <v>203</v>
      </c>
      <c r="D10" s="14" t="s">
        <v>156</v>
      </c>
      <c r="E10" s="14" t="s">
        <v>79</v>
      </c>
      <c r="F10" s="4">
        <v>14</v>
      </c>
      <c r="G10" s="4">
        <v>15</v>
      </c>
      <c r="H10" s="4">
        <v>18</v>
      </c>
      <c r="I10" s="4">
        <v>10</v>
      </c>
      <c r="J10" s="4">
        <v>17</v>
      </c>
      <c r="K10" s="5">
        <f t="shared" si="4"/>
        <v>74</v>
      </c>
      <c r="L10" s="6">
        <f t="shared" si="5"/>
        <v>0</v>
      </c>
      <c r="M10" s="4">
        <f t="shared" si="6"/>
        <v>7</v>
      </c>
      <c r="N10" s="7">
        <f t="shared" si="7"/>
        <v>0.74</v>
      </c>
      <c r="O10" s="3" t="str">
        <f t="shared" si="3"/>
        <v>gut</v>
      </c>
    </row>
    <row r="11" spans="1:15" s="12" customFormat="1" x14ac:dyDescent="0.2">
      <c r="A11" s="6">
        <v>23</v>
      </c>
      <c r="B11" s="14" t="s">
        <v>179</v>
      </c>
      <c r="C11" s="14" t="s">
        <v>186</v>
      </c>
      <c r="D11" s="14" t="s">
        <v>151</v>
      </c>
      <c r="E11" s="14" t="s">
        <v>79</v>
      </c>
      <c r="F11" s="4">
        <v>6</v>
      </c>
      <c r="G11" s="4">
        <v>17</v>
      </c>
      <c r="H11" s="4">
        <v>13</v>
      </c>
      <c r="I11" s="4">
        <v>19</v>
      </c>
      <c r="J11" s="4">
        <v>17</v>
      </c>
      <c r="K11" s="5">
        <f t="shared" si="4"/>
        <v>72</v>
      </c>
      <c r="L11" s="6">
        <f t="shared" si="5"/>
        <v>0</v>
      </c>
      <c r="M11" s="4">
        <f t="shared" si="6"/>
        <v>8</v>
      </c>
      <c r="N11" s="7">
        <f t="shared" si="7"/>
        <v>0.72</v>
      </c>
      <c r="O11" s="3" t="str">
        <f t="shared" si="3"/>
        <v>gut</v>
      </c>
    </row>
    <row r="12" spans="1:15" s="12" customFormat="1" x14ac:dyDescent="0.2">
      <c r="A12" s="6">
        <v>27</v>
      </c>
      <c r="B12" s="14" t="s">
        <v>183</v>
      </c>
      <c r="C12" s="14" t="s">
        <v>202</v>
      </c>
      <c r="D12" s="14" t="s">
        <v>155</v>
      </c>
      <c r="E12" s="14" t="s">
        <v>56</v>
      </c>
      <c r="F12" s="4">
        <v>15</v>
      </c>
      <c r="G12" s="4">
        <v>18</v>
      </c>
      <c r="H12" s="4">
        <v>18</v>
      </c>
      <c r="I12" s="4">
        <v>8</v>
      </c>
      <c r="J12" s="4">
        <v>13</v>
      </c>
      <c r="K12" s="5">
        <f t="shared" si="4"/>
        <v>72</v>
      </c>
      <c r="L12" s="6">
        <f t="shared" si="5"/>
        <v>0</v>
      </c>
      <c r="M12" s="4">
        <f t="shared" si="6"/>
        <v>8</v>
      </c>
      <c r="N12" s="7">
        <f t="shared" si="7"/>
        <v>0.72</v>
      </c>
      <c r="O12" s="3" t="str">
        <f t="shared" si="3"/>
        <v>gut</v>
      </c>
    </row>
    <row r="13" spans="1:15" s="12" customFormat="1" x14ac:dyDescent="0.2">
      <c r="A13" s="6">
        <v>6</v>
      </c>
      <c r="B13" s="14" t="s">
        <v>166</v>
      </c>
      <c r="C13" s="14" t="s">
        <v>189</v>
      </c>
      <c r="D13" s="14" t="s">
        <v>134</v>
      </c>
      <c r="E13" s="14" t="s">
        <v>54</v>
      </c>
      <c r="F13" s="4">
        <v>15</v>
      </c>
      <c r="G13" s="4">
        <v>11</v>
      </c>
      <c r="H13" s="4">
        <v>14</v>
      </c>
      <c r="I13" s="4">
        <v>15</v>
      </c>
      <c r="J13" s="4">
        <v>12</v>
      </c>
      <c r="K13" s="5">
        <f t="shared" si="4"/>
        <v>67</v>
      </c>
      <c r="L13" s="6">
        <f t="shared" si="5"/>
        <v>0</v>
      </c>
      <c r="M13" s="4">
        <f t="shared" si="6"/>
        <v>10</v>
      </c>
      <c r="N13" s="7">
        <f t="shared" si="7"/>
        <v>0.67</v>
      </c>
      <c r="O13" s="3" t="str">
        <f t="shared" si="3"/>
        <v>gut</v>
      </c>
    </row>
    <row r="14" spans="1:15" s="12" customFormat="1" x14ac:dyDescent="0.2">
      <c r="A14" s="6">
        <v>20</v>
      </c>
      <c r="B14" s="14" t="s">
        <v>162</v>
      </c>
      <c r="C14" s="14" t="s">
        <v>186</v>
      </c>
      <c r="D14" s="14" t="s">
        <v>148</v>
      </c>
      <c r="E14" s="14" t="s">
        <v>63</v>
      </c>
      <c r="F14" s="4">
        <v>13</v>
      </c>
      <c r="G14" s="4">
        <v>15</v>
      </c>
      <c r="H14" s="4">
        <v>8</v>
      </c>
      <c r="I14" s="4">
        <v>12</v>
      </c>
      <c r="J14" s="4">
        <v>19</v>
      </c>
      <c r="K14" s="5">
        <f t="shared" si="4"/>
        <v>67</v>
      </c>
      <c r="L14" s="6">
        <f t="shared" si="5"/>
        <v>0</v>
      </c>
      <c r="M14" s="4">
        <f t="shared" si="6"/>
        <v>10</v>
      </c>
      <c r="N14" s="7">
        <f t="shared" si="7"/>
        <v>0.67</v>
      </c>
      <c r="O14" s="3" t="str">
        <f t="shared" si="3"/>
        <v>gut</v>
      </c>
    </row>
    <row r="15" spans="1:15" s="12" customFormat="1" x14ac:dyDescent="0.2">
      <c r="A15" s="6">
        <v>3</v>
      </c>
      <c r="B15" s="14" t="s">
        <v>164</v>
      </c>
      <c r="C15" s="14" t="s">
        <v>187</v>
      </c>
      <c r="D15" s="14" t="s">
        <v>131</v>
      </c>
      <c r="E15" s="14" t="s">
        <v>54</v>
      </c>
      <c r="F15" s="4">
        <v>9</v>
      </c>
      <c r="G15" s="4">
        <v>15</v>
      </c>
      <c r="H15" s="4">
        <v>19</v>
      </c>
      <c r="I15" s="4">
        <v>14</v>
      </c>
      <c r="J15" s="4">
        <v>5</v>
      </c>
      <c r="K15" s="5">
        <f t="shared" si="0"/>
        <v>62</v>
      </c>
      <c r="L15" s="6">
        <f t="shared" si="1"/>
        <v>0</v>
      </c>
      <c r="M15" s="4">
        <f t="shared" si="6"/>
        <v>12</v>
      </c>
      <c r="N15" s="7">
        <f t="shared" si="2"/>
        <v>0.62</v>
      </c>
      <c r="O15" s="3" t="str">
        <f t="shared" ref="O15:O33" si="8">IF(ISNUMBER(F15),IF(L15&gt;0,"n.B",IF(N15&lt;51%,"n.B.",IF(N15&lt;65%,"bestanden",IF(N15&lt;81%,"gut",IF(N15&lt;91%,"sehr gut","vorzüglich"))))),"")</f>
        <v>bestanden</v>
      </c>
    </row>
    <row r="16" spans="1:15" s="12" customFormat="1" x14ac:dyDescent="0.2">
      <c r="A16" s="6">
        <v>7</v>
      </c>
      <c r="B16" s="14" t="s">
        <v>167</v>
      </c>
      <c r="C16" s="14" t="s">
        <v>101</v>
      </c>
      <c r="D16" s="14" t="s">
        <v>135</v>
      </c>
      <c r="E16" s="14" t="s">
        <v>56</v>
      </c>
      <c r="F16" s="4">
        <v>5</v>
      </c>
      <c r="G16" s="4">
        <v>17</v>
      </c>
      <c r="H16" s="4">
        <v>16</v>
      </c>
      <c r="I16" s="4">
        <v>4</v>
      </c>
      <c r="J16" s="4">
        <v>18</v>
      </c>
      <c r="K16" s="5">
        <f t="shared" ref="K16:K28" si="9">SUM(F16:J16)</f>
        <v>60</v>
      </c>
      <c r="L16" s="6">
        <f t="shared" ref="L16:L28" si="10">COUNTIF(F16:J16,0)</f>
        <v>0</v>
      </c>
      <c r="M16" s="4">
        <f t="shared" si="6"/>
        <v>13</v>
      </c>
      <c r="N16" s="7">
        <f t="shared" ref="N16:N28" si="11">ROUND(IF(ISNUMBER(H16),K16/100,""),2)</f>
        <v>0.6</v>
      </c>
      <c r="O16" s="3" t="str">
        <f t="shared" ref="O16:O28" si="12">IF(ISNUMBER(F16),IF(L16&gt;0,"n.B",IF(N16&lt;51%,"n.B.",IF(N16&lt;65%,"bestanden",IF(N16&lt;81%,"gut",IF(N16&lt;91%,"sehr gut","vorzüglich"))))),"")</f>
        <v>bestanden</v>
      </c>
    </row>
    <row r="17" spans="1:15" s="12" customFormat="1" x14ac:dyDescent="0.2">
      <c r="A17" s="9">
        <v>18</v>
      </c>
      <c r="B17" s="16" t="s">
        <v>175</v>
      </c>
      <c r="C17" s="16" t="s">
        <v>198</v>
      </c>
      <c r="D17" s="16" t="s">
        <v>146</v>
      </c>
      <c r="E17" s="16" t="s">
        <v>56</v>
      </c>
      <c r="F17" s="4">
        <v>19</v>
      </c>
      <c r="G17" s="4">
        <v>20</v>
      </c>
      <c r="H17" s="4">
        <v>16</v>
      </c>
      <c r="I17" s="4">
        <v>15</v>
      </c>
      <c r="J17" s="8">
        <v>0</v>
      </c>
      <c r="K17" s="5">
        <f t="shared" si="9"/>
        <v>70</v>
      </c>
      <c r="L17" s="9">
        <f t="shared" si="10"/>
        <v>1</v>
      </c>
      <c r="M17" s="8"/>
      <c r="N17" s="10">
        <f t="shared" si="11"/>
        <v>0.7</v>
      </c>
      <c r="O17" s="11" t="str">
        <f t="shared" si="12"/>
        <v>n.B</v>
      </c>
    </row>
    <row r="18" spans="1:15" s="12" customFormat="1" x14ac:dyDescent="0.2">
      <c r="A18" s="9">
        <v>26</v>
      </c>
      <c r="B18" s="16" t="s">
        <v>182</v>
      </c>
      <c r="C18" s="16" t="s">
        <v>201</v>
      </c>
      <c r="D18" s="16" t="s">
        <v>154</v>
      </c>
      <c r="E18" s="16" t="s">
        <v>79</v>
      </c>
      <c r="F18" s="4">
        <v>14</v>
      </c>
      <c r="G18" s="4">
        <v>19</v>
      </c>
      <c r="H18" s="8">
        <v>0</v>
      </c>
      <c r="I18" s="4">
        <v>17</v>
      </c>
      <c r="J18" s="4">
        <v>20</v>
      </c>
      <c r="K18" s="5">
        <f t="shared" si="9"/>
        <v>70</v>
      </c>
      <c r="L18" s="9">
        <f t="shared" si="10"/>
        <v>1</v>
      </c>
      <c r="M18" s="8"/>
      <c r="N18" s="10">
        <f t="shared" si="11"/>
        <v>0.7</v>
      </c>
      <c r="O18" s="11" t="str">
        <f t="shared" si="12"/>
        <v>n.B</v>
      </c>
    </row>
    <row r="19" spans="1:15" s="12" customFormat="1" x14ac:dyDescent="0.2">
      <c r="A19" s="9">
        <v>12</v>
      </c>
      <c r="B19" s="16" t="s">
        <v>172</v>
      </c>
      <c r="C19" s="16" t="s">
        <v>193</v>
      </c>
      <c r="D19" s="16" t="s">
        <v>140</v>
      </c>
      <c r="E19" s="16" t="s">
        <v>56</v>
      </c>
      <c r="F19" s="4">
        <v>20</v>
      </c>
      <c r="G19" s="4">
        <v>13</v>
      </c>
      <c r="H19" s="8">
        <v>0</v>
      </c>
      <c r="I19" s="4">
        <v>16</v>
      </c>
      <c r="J19" s="4">
        <v>20</v>
      </c>
      <c r="K19" s="5">
        <f t="shared" si="9"/>
        <v>69</v>
      </c>
      <c r="L19" s="9">
        <f t="shared" si="10"/>
        <v>1</v>
      </c>
      <c r="M19" s="8"/>
      <c r="N19" s="10">
        <f t="shared" si="11"/>
        <v>0.69</v>
      </c>
      <c r="O19" s="11" t="str">
        <f t="shared" si="12"/>
        <v>n.B</v>
      </c>
    </row>
    <row r="20" spans="1:15" s="12" customFormat="1" x14ac:dyDescent="0.2">
      <c r="A20" s="9">
        <v>16</v>
      </c>
      <c r="B20" s="16" t="s">
        <v>173</v>
      </c>
      <c r="C20" s="16" t="s">
        <v>196</v>
      </c>
      <c r="D20" s="16" t="s">
        <v>144</v>
      </c>
      <c r="E20" s="16" t="s">
        <v>56</v>
      </c>
      <c r="F20" s="4">
        <v>14</v>
      </c>
      <c r="G20" s="4">
        <v>20</v>
      </c>
      <c r="H20" s="8">
        <v>0</v>
      </c>
      <c r="I20" s="4">
        <v>18</v>
      </c>
      <c r="J20" s="4">
        <v>13</v>
      </c>
      <c r="K20" s="5">
        <f t="shared" si="9"/>
        <v>65</v>
      </c>
      <c r="L20" s="9">
        <f t="shared" si="10"/>
        <v>1</v>
      </c>
      <c r="M20" s="8"/>
      <c r="N20" s="10">
        <f t="shared" si="11"/>
        <v>0.65</v>
      </c>
      <c r="O20" s="11" t="str">
        <f t="shared" si="12"/>
        <v>n.B</v>
      </c>
    </row>
    <row r="21" spans="1:15" s="12" customFormat="1" x14ac:dyDescent="0.2">
      <c r="A21" s="9">
        <v>22</v>
      </c>
      <c r="B21" s="16" t="s">
        <v>178</v>
      </c>
      <c r="C21" s="16" t="s">
        <v>112</v>
      </c>
      <c r="D21" s="16" t="s">
        <v>150</v>
      </c>
      <c r="E21" s="16" t="s">
        <v>79</v>
      </c>
      <c r="F21" s="4">
        <v>7</v>
      </c>
      <c r="G21" s="4">
        <v>19</v>
      </c>
      <c r="H21" s="4">
        <v>19</v>
      </c>
      <c r="I21" s="8">
        <v>0</v>
      </c>
      <c r="J21" s="4">
        <v>20</v>
      </c>
      <c r="K21" s="5">
        <f t="shared" si="9"/>
        <v>65</v>
      </c>
      <c r="L21" s="9">
        <f t="shared" si="10"/>
        <v>1</v>
      </c>
      <c r="M21" s="8"/>
      <c r="N21" s="10">
        <f t="shared" si="11"/>
        <v>0.65</v>
      </c>
      <c r="O21" s="11" t="str">
        <f t="shared" si="12"/>
        <v>n.B</v>
      </c>
    </row>
    <row r="22" spans="1:15" s="12" customFormat="1" x14ac:dyDescent="0.2">
      <c r="A22" s="9">
        <v>10</v>
      </c>
      <c r="B22" s="16" t="s">
        <v>170</v>
      </c>
      <c r="C22" s="16" t="s">
        <v>191</v>
      </c>
      <c r="D22" s="16" t="s">
        <v>138</v>
      </c>
      <c r="E22" s="16" t="s">
        <v>63</v>
      </c>
      <c r="F22" s="4">
        <v>17</v>
      </c>
      <c r="G22" s="4">
        <v>15</v>
      </c>
      <c r="H22" s="4">
        <v>16</v>
      </c>
      <c r="I22" s="8">
        <v>0</v>
      </c>
      <c r="J22" s="4">
        <v>14</v>
      </c>
      <c r="K22" s="5">
        <f t="shared" si="9"/>
        <v>62</v>
      </c>
      <c r="L22" s="9">
        <f t="shared" si="10"/>
        <v>1</v>
      </c>
      <c r="M22" s="8"/>
      <c r="N22" s="10">
        <f t="shared" si="11"/>
        <v>0.62</v>
      </c>
      <c r="O22" s="11" t="str">
        <f t="shared" si="12"/>
        <v>n.B</v>
      </c>
    </row>
    <row r="23" spans="1:15" s="12" customFormat="1" x14ac:dyDescent="0.2">
      <c r="A23" s="9">
        <v>14</v>
      </c>
      <c r="B23" s="16" t="s">
        <v>160</v>
      </c>
      <c r="C23" s="16" t="s">
        <v>194</v>
      </c>
      <c r="D23" s="16" t="s">
        <v>142</v>
      </c>
      <c r="E23" s="16" t="s">
        <v>79</v>
      </c>
      <c r="F23" s="8">
        <v>0</v>
      </c>
      <c r="G23" s="4">
        <v>15</v>
      </c>
      <c r="H23" s="4">
        <v>15</v>
      </c>
      <c r="I23" s="4">
        <v>18</v>
      </c>
      <c r="J23" s="4">
        <v>12</v>
      </c>
      <c r="K23" s="5">
        <f t="shared" si="9"/>
        <v>60</v>
      </c>
      <c r="L23" s="9">
        <f t="shared" si="10"/>
        <v>1</v>
      </c>
      <c r="M23" s="8"/>
      <c r="N23" s="10">
        <f t="shared" si="11"/>
        <v>0.6</v>
      </c>
      <c r="O23" s="11" t="str">
        <f t="shared" si="12"/>
        <v>n.B</v>
      </c>
    </row>
    <row r="24" spans="1:15" s="12" customFormat="1" x14ac:dyDescent="0.2">
      <c r="A24" s="9">
        <v>1</v>
      </c>
      <c r="B24" s="16" t="s">
        <v>162</v>
      </c>
      <c r="C24" s="16" t="s">
        <v>186</v>
      </c>
      <c r="D24" s="16" t="s">
        <v>129</v>
      </c>
      <c r="E24" s="16" t="s">
        <v>63</v>
      </c>
      <c r="F24" s="4">
        <v>16</v>
      </c>
      <c r="G24" s="4">
        <v>18</v>
      </c>
      <c r="H24" s="4">
        <v>16</v>
      </c>
      <c r="I24" s="8">
        <v>0</v>
      </c>
      <c r="J24" s="4">
        <v>6</v>
      </c>
      <c r="K24" s="5">
        <f t="shared" si="9"/>
        <v>56</v>
      </c>
      <c r="L24" s="9">
        <f t="shared" si="10"/>
        <v>1</v>
      </c>
      <c r="M24" s="8"/>
      <c r="N24" s="10">
        <f t="shared" si="11"/>
        <v>0.56000000000000005</v>
      </c>
      <c r="O24" s="11" t="str">
        <f t="shared" si="12"/>
        <v>n.B</v>
      </c>
    </row>
    <row r="25" spans="1:15" s="12" customFormat="1" x14ac:dyDescent="0.2">
      <c r="A25" s="9">
        <v>21</v>
      </c>
      <c r="B25" s="16" t="s">
        <v>177</v>
      </c>
      <c r="C25" s="16" t="s">
        <v>199</v>
      </c>
      <c r="D25" s="16" t="s">
        <v>149</v>
      </c>
      <c r="E25" s="16" t="s">
        <v>56</v>
      </c>
      <c r="F25" s="4">
        <v>12</v>
      </c>
      <c r="G25" s="4">
        <v>20</v>
      </c>
      <c r="H25" s="8">
        <v>0</v>
      </c>
      <c r="I25" s="4">
        <v>4</v>
      </c>
      <c r="J25" s="4">
        <v>18</v>
      </c>
      <c r="K25" s="5">
        <f t="shared" si="9"/>
        <v>54</v>
      </c>
      <c r="L25" s="9">
        <f t="shared" si="10"/>
        <v>1</v>
      </c>
      <c r="M25" s="8"/>
      <c r="N25" s="10">
        <f t="shared" si="11"/>
        <v>0.54</v>
      </c>
      <c r="O25" s="11" t="str">
        <f t="shared" si="12"/>
        <v>n.B</v>
      </c>
    </row>
    <row r="26" spans="1:15" s="12" customFormat="1" x14ac:dyDescent="0.2">
      <c r="A26" s="9">
        <v>8</v>
      </c>
      <c r="B26" s="16" t="s">
        <v>168</v>
      </c>
      <c r="C26" s="16" t="s">
        <v>190</v>
      </c>
      <c r="D26" s="16" t="s">
        <v>136</v>
      </c>
      <c r="E26" s="16" t="s">
        <v>54</v>
      </c>
      <c r="F26" s="4">
        <v>17</v>
      </c>
      <c r="G26" s="4">
        <v>15</v>
      </c>
      <c r="H26" s="4">
        <v>15</v>
      </c>
      <c r="I26" s="8">
        <v>0</v>
      </c>
      <c r="J26" s="8">
        <v>0</v>
      </c>
      <c r="K26" s="5">
        <f t="shared" si="9"/>
        <v>47</v>
      </c>
      <c r="L26" s="9">
        <f t="shared" si="10"/>
        <v>2</v>
      </c>
      <c r="M26" s="8"/>
      <c r="N26" s="10">
        <f t="shared" si="11"/>
        <v>0.47</v>
      </c>
      <c r="O26" s="11" t="str">
        <f t="shared" si="12"/>
        <v>n.B</v>
      </c>
    </row>
    <row r="27" spans="1:15" s="12" customFormat="1" x14ac:dyDescent="0.2">
      <c r="A27" s="9">
        <v>29</v>
      </c>
      <c r="B27" s="16" t="s">
        <v>185</v>
      </c>
      <c r="C27" s="16" t="s">
        <v>204</v>
      </c>
      <c r="D27" s="16" t="s">
        <v>157</v>
      </c>
      <c r="E27" s="16" t="s">
        <v>56</v>
      </c>
      <c r="F27" s="4">
        <v>16</v>
      </c>
      <c r="G27" s="4">
        <v>19</v>
      </c>
      <c r="H27" s="8">
        <v>0</v>
      </c>
      <c r="I27" s="4">
        <v>2</v>
      </c>
      <c r="J27" s="4">
        <v>8</v>
      </c>
      <c r="K27" s="5">
        <f t="shared" si="9"/>
        <v>45</v>
      </c>
      <c r="L27" s="9">
        <f t="shared" si="10"/>
        <v>1</v>
      </c>
      <c r="M27" s="8"/>
      <c r="N27" s="10">
        <f t="shared" si="11"/>
        <v>0.45</v>
      </c>
      <c r="O27" s="11" t="str">
        <f t="shared" si="12"/>
        <v>n.B</v>
      </c>
    </row>
    <row r="28" spans="1:15" s="12" customFormat="1" x14ac:dyDescent="0.2">
      <c r="A28" s="9">
        <v>11</v>
      </c>
      <c r="B28" s="16" t="s">
        <v>171</v>
      </c>
      <c r="C28" s="16" t="s">
        <v>192</v>
      </c>
      <c r="D28" s="16" t="s">
        <v>139</v>
      </c>
      <c r="E28" s="16" t="s">
        <v>79</v>
      </c>
      <c r="F28" s="8">
        <v>0</v>
      </c>
      <c r="G28" s="4">
        <v>15</v>
      </c>
      <c r="H28" s="4">
        <v>16</v>
      </c>
      <c r="I28" s="4">
        <v>13</v>
      </c>
      <c r="J28" s="8">
        <v>0</v>
      </c>
      <c r="K28" s="5">
        <f t="shared" si="9"/>
        <v>44</v>
      </c>
      <c r="L28" s="9">
        <f t="shared" si="10"/>
        <v>2</v>
      </c>
      <c r="M28" s="8"/>
      <c r="N28" s="10">
        <f t="shared" si="11"/>
        <v>0.44</v>
      </c>
      <c r="O28" s="11" t="str">
        <f t="shared" si="12"/>
        <v>n.B</v>
      </c>
    </row>
    <row r="29" spans="1:15" s="12" customFormat="1" x14ac:dyDescent="0.2">
      <c r="A29" s="9">
        <v>4</v>
      </c>
      <c r="B29" s="16" t="s">
        <v>19</v>
      </c>
      <c r="C29" s="16" t="s">
        <v>95</v>
      </c>
      <c r="D29" s="16" t="s">
        <v>132</v>
      </c>
      <c r="E29" s="16" t="s">
        <v>54</v>
      </c>
      <c r="F29" s="8">
        <v>0</v>
      </c>
      <c r="G29" s="4">
        <v>17</v>
      </c>
      <c r="H29" s="4">
        <v>18</v>
      </c>
      <c r="I29" s="8">
        <v>0</v>
      </c>
      <c r="J29" s="8">
        <v>0</v>
      </c>
      <c r="K29" s="5">
        <f t="shared" si="0"/>
        <v>35</v>
      </c>
      <c r="L29" s="9">
        <f t="shared" si="1"/>
        <v>3</v>
      </c>
      <c r="M29" s="8"/>
      <c r="N29" s="10">
        <f t="shared" si="2"/>
        <v>0.35</v>
      </c>
      <c r="O29" s="11" t="str">
        <f t="shared" si="8"/>
        <v>n.B</v>
      </c>
    </row>
    <row r="30" spans="1:15" s="12" customFormat="1" x14ac:dyDescent="0.2">
      <c r="A30" s="9">
        <v>5</v>
      </c>
      <c r="B30" s="16" t="s">
        <v>165</v>
      </c>
      <c r="C30" s="16" t="s">
        <v>188</v>
      </c>
      <c r="D30" s="16" t="s">
        <v>133</v>
      </c>
      <c r="E30" s="16" t="s">
        <v>54</v>
      </c>
      <c r="F30" s="8">
        <v>0</v>
      </c>
      <c r="G30" s="8">
        <v>0</v>
      </c>
      <c r="H30" s="4">
        <v>18</v>
      </c>
      <c r="I30" s="8">
        <v>0</v>
      </c>
      <c r="J30" s="4">
        <v>15</v>
      </c>
      <c r="K30" s="5">
        <f t="shared" si="0"/>
        <v>33</v>
      </c>
      <c r="L30" s="9">
        <f t="shared" si="1"/>
        <v>3</v>
      </c>
      <c r="M30" s="8"/>
      <c r="N30" s="10">
        <f t="shared" si="2"/>
        <v>0.33</v>
      </c>
      <c r="O30" s="11" t="str">
        <f t="shared" si="8"/>
        <v>n.B</v>
      </c>
    </row>
    <row r="31" spans="1:15" s="12" customFormat="1" x14ac:dyDescent="0.2">
      <c r="A31" s="9">
        <v>17</v>
      </c>
      <c r="B31" s="16" t="s">
        <v>174</v>
      </c>
      <c r="C31" s="16" t="s">
        <v>197</v>
      </c>
      <c r="D31" s="16" t="s">
        <v>145</v>
      </c>
      <c r="E31" s="16" t="s">
        <v>56</v>
      </c>
      <c r="F31" s="8">
        <v>0</v>
      </c>
      <c r="G31" s="4">
        <v>10</v>
      </c>
      <c r="H31" s="8">
        <v>0</v>
      </c>
      <c r="I31" s="4">
        <v>16</v>
      </c>
      <c r="J31" s="4">
        <v>5</v>
      </c>
      <c r="K31" s="5">
        <f>SUM(F31:J31)</f>
        <v>31</v>
      </c>
      <c r="L31" s="9">
        <f>COUNTIF(F31:J31,0)</f>
        <v>2</v>
      </c>
      <c r="M31" s="8"/>
      <c r="N31" s="10">
        <f>ROUND(IF(ISNUMBER(H31),K31/100,""),2)</f>
        <v>0.31</v>
      </c>
      <c r="O31" s="11" t="str">
        <f>IF(ISNUMBER(F31),IF(L31&gt;0,"n.B",IF(N31&lt;51%,"n.B.",IF(N31&lt;65%,"bestanden",IF(N31&lt;81%,"gut",IF(N31&lt;91%,"sehr gut","vorzüglich"))))),"")</f>
        <v>n.B</v>
      </c>
    </row>
    <row r="32" spans="1:15" s="12" customFormat="1" x14ac:dyDescent="0.2">
      <c r="A32" s="9">
        <v>15</v>
      </c>
      <c r="B32" s="16" t="s">
        <v>161</v>
      </c>
      <c r="C32" s="16" t="s">
        <v>195</v>
      </c>
      <c r="D32" s="16" t="s">
        <v>143</v>
      </c>
      <c r="E32" s="16" t="s">
        <v>56</v>
      </c>
      <c r="F32" s="8">
        <v>0</v>
      </c>
      <c r="G32" s="4">
        <v>20</v>
      </c>
      <c r="H32" s="8">
        <v>0</v>
      </c>
      <c r="I32" s="8">
        <v>0</v>
      </c>
      <c r="J32" s="8">
        <v>0</v>
      </c>
      <c r="K32" s="5">
        <f t="shared" si="0"/>
        <v>20</v>
      </c>
      <c r="L32" s="9">
        <f t="shared" si="1"/>
        <v>4</v>
      </c>
      <c r="M32" s="8"/>
      <c r="N32" s="10">
        <f t="shared" si="2"/>
        <v>0.2</v>
      </c>
      <c r="O32" s="11" t="str">
        <f t="shared" si="8"/>
        <v>n.B</v>
      </c>
    </row>
    <row r="33" spans="1:15" s="12" customFormat="1" x14ac:dyDescent="0.2">
      <c r="A33" s="9">
        <v>25</v>
      </c>
      <c r="B33" s="16" t="s">
        <v>181</v>
      </c>
      <c r="C33" s="16" t="s">
        <v>95</v>
      </c>
      <c r="D33" s="16" t="s">
        <v>153</v>
      </c>
      <c r="E33" s="16" t="s">
        <v>54</v>
      </c>
      <c r="F33" s="8">
        <v>0</v>
      </c>
      <c r="G33" s="8">
        <v>0</v>
      </c>
      <c r="H33" s="4">
        <v>13</v>
      </c>
      <c r="I33" s="8">
        <v>0</v>
      </c>
      <c r="J33" s="8">
        <v>0</v>
      </c>
      <c r="K33" s="5">
        <f t="shared" si="0"/>
        <v>13</v>
      </c>
      <c r="L33" s="9">
        <f t="shared" si="1"/>
        <v>4</v>
      </c>
      <c r="M33" s="8"/>
      <c r="N33" s="10">
        <f t="shared" si="2"/>
        <v>0.13</v>
      </c>
      <c r="O33" s="11" t="str">
        <f t="shared" si="8"/>
        <v>n.B</v>
      </c>
    </row>
  </sheetData>
  <mergeCells count="4">
    <mergeCell ref="A2:B2"/>
    <mergeCell ref="A1:C1"/>
    <mergeCell ref="F1:N1"/>
    <mergeCell ref="F2:N2"/>
  </mergeCells>
  <pageMargins left="0.31496062992125984" right="0.31496062992125984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Anfänger</vt:lpstr>
      <vt:lpstr>Fortgeschrittene</vt:lpstr>
      <vt:lpstr>Open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Liebetrau</dc:creator>
  <cp:lastModifiedBy>Wolfgang</cp:lastModifiedBy>
  <cp:lastPrinted>2024-09-16T12:52:17Z</cp:lastPrinted>
  <dcterms:created xsi:type="dcterms:W3CDTF">2024-04-18T08:35:12Z</dcterms:created>
  <dcterms:modified xsi:type="dcterms:W3CDTF">2024-09-18T08:20:39Z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2024-04-15T00:00:00Z</vt:filetime>
  </property>
  <property fmtid="{D5CDD505-2E9C-101B-9397-08002B2CF9AE}" pid="3" name="Creator">
    <vt:lpwstr>Microsoft® Excel® 2021</vt:lpwstr>
  </property>
  <property fmtid="{D5CDD505-2E9C-101B-9397-08002B2CF9AE}" pid="4" name="LastSaved">
    <vt:filetime>2024-04-18T00:00:00Z</vt:filetime>
  </property>
  <property fmtid="{D5CDD505-2E9C-101B-9397-08002B2CF9AE}" pid="5" name="Producer">
    <vt:lpwstr>Microsoft® Excel® 2021</vt:lpwstr>
  </property>
</Properties>
</file>