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Wolfgang\Der Retriever\Sisu\WT 2025\"/>
    </mc:Choice>
  </mc:AlternateContent>
  <xr:revisionPtr revIDLastSave="0" documentId="13_ncr:1_{0B57D8EB-19D2-45D1-A039-D87BD6FF37AF}" xr6:coauthVersionLast="47" xr6:coauthVersionMax="47" xr10:uidLastSave="{00000000-0000-0000-0000-000000000000}"/>
  <bookViews>
    <workbookView xWindow="-108" yWindow="-108" windowWidth="23256" windowHeight="13896" activeTab="2" xr2:uid="{00000000-000D-0000-FFFF-FFFF00000000}"/>
  </bookViews>
  <sheets>
    <sheet name="Anfänger" sheetId="1" r:id="rId1"/>
    <sheet name="Fortgeschrittene" sheetId="2" r:id="rId2"/>
    <sheet name="Open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1" i="4" l="1"/>
  <c r="M29" i="4"/>
  <c r="L29" i="4"/>
  <c r="M28" i="4"/>
  <c r="L28" i="4"/>
  <c r="M27" i="4"/>
  <c r="L27" i="4"/>
  <c r="M26" i="4"/>
  <c r="N26" i="4" s="1"/>
  <c r="L26" i="4"/>
  <c r="M25" i="4"/>
  <c r="N25" i="4" s="1"/>
  <c r="L25" i="4"/>
  <c r="M24" i="4"/>
  <c r="N24" i="4" s="1"/>
  <c r="L24" i="4"/>
  <c r="M23" i="4"/>
  <c r="N23" i="4" s="1"/>
  <c r="L23" i="4"/>
  <c r="M22" i="4"/>
  <c r="N22" i="4" s="1"/>
  <c r="L22" i="4"/>
  <c r="M21" i="4"/>
  <c r="N21" i="4" s="1"/>
  <c r="L21" i="4"/>
  <c r="M20" i="4"/>
  <c r="N20" i="4" s="1"/>
  <c r="L20" i="4"/>
  <c r="M19" i="4"/>
  <c r="N19" i="4" s="1"/>
  <c r="L19" i="4"/>
  <c r="M18" i="4"/>
  <c r="N18" i="4" s="1"/>
  <c r="L18" i="4"/>
  <c r="M17" i="4"/>
  <c r="N17" i="4" s="1"/>
  <c r="L17" i="4"/>
  <c r="M16" i="4"/>
  <c r="L16" i="4"/>
  <c r="M15" i="4"/>
  <c r="L15" i="4"/>
  <c r="M14" i="4"/>
  <c r="N14" i="4" s="1"/>
  <c r="L14" i="4"/>
  <c r="M13" i="4"/>
  <c r="L13" i="4"/>
  <c r="M12" i="4"/>
  <c r="N12" i="4" s="1"/>
  <c r="L12" i="4"/>
  <c r="M11" i="4"/>
  <c r="L11" i="4"/>
  <c r="M10" i="4"/>
  <c r="L10" i="4"/>
  <c r="M9" i="4"/>
  <c r="L9" i="4"/>
  <c r="M8" i="4"/>
  <c r="L8" i="4"/>
  <c r="M7" i="4"/>
  <c r="L7" i="4"/>
  <c r="E41" i="2"/>
  <c r="N25" i="2"/>
  <c r="N15" i="2"/>
  <c r="N16" i="2"/>
  <c r="N17" i="2"/>
  <c r="N18" i="2"/>
  <c r="N19" i="2"/>
  <c r="N20" i="2"/>
  <c r="N21" i="2"/>
  <c r="N22" i="2"/>
  <c r="N23" i="2"/>
  <c r="N24" i="2"/>
  <c r="N26" i="2"/>
  <c r="N27" i="2"/>
  <c r="N28" i="2"/>
  <c r="N29" i="2"/>
  <c r="N30" i="2"/>
  <c r="N31" i="2"/>
  <c r="N14" i="2"/>
  <c r="N13" i="2"/>
  <c r="N12" i="2"/>
  <c r="N11" i="2"/>
  <c r="N10" i="2"/>
  <c r="N9" i="2"/>
  <c r="N8" i="2"/>
  <c r="N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7" i="2"/>
  <c r="G33" i="2"/>
  <c r="E42" i="1"/>
  <c r="M18" i="1"/>
  <c r="N18" i="1" s="1"/>
  <c r="M19" i="1"/>
  <c r="N19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N32" i="1" s="1"/>
  <c r="M33" i="1"/>
  <c r="N33" i="1" s="1"/>
  <c r="M34" i="1"/>
  <c r="N34" i="1" s="1"/>
  <c r="M35" i="1"/>
  <c r="N35" i="1" s="1"/>
  <c r="M36" i="1"/>
  <c r="N36" i="1" s="1"/>
  <c r="M37" i="1"/>
  <c r="N37" i="1" s="1"/>
  <c r="M7" i="1"/>
  <c r="M8" i="1"/>
  <c r="M9" i="1"/>
  <c r="M10" i="1"/>
  <c r="M11" i="1"/>
  <c r="M12" i="1"/>
  <c r="M13" i="1"/>
  <c r="M14" i="1"/>
  <c r="M15" i="1"/>
  <c r="M16" i="1"/>
  <c r="M17" i="1"/>
  <c r="N17" i="1" s="1"/>
  <c r="N8" i="4" l="1"/>
  <c r="N16" i="4"/>
  <c r="N15" i="4"/>
  <c r="N11" i="4"/>
  <c r="N7" i="4"/>
  <c r="N9" i="4"/>
  <c r="N10" i="4"/>
  <c r="N13" i="4"/>
  <c r="L32" i="1" l="1"/>
  <c r="L33" i="1"/>
  <c r="L34" i="1"/>
  <c r="L35" i="1"/>
  <c r="L36" i="1"/>
  <c r="L37" i="1"/>
  <c r="L31" i="1"/>
  <c r="L8" i="1"/>
  <c r="N8" i="1" s="1"/>
  <c r="L9" i="1"/>
  <c r="N9" i="1" s="1"/>
  <c r="L10" i="1"/>
  <c r="N10" i="1" s="1"/>
  <c r="L11" i="1"/>
  <c r="N11" i="1" s="1"/>
  <c r="L12" i="1"/>
  <c r="N12" i="1" s="1"/>
  <c r="L13" i="1"/>
  <c r="N13" i="1" s="1"/>
  <c r="L14" i="1"/>
  <c r="N14" i="1" s="1"/>
  <c r="L15" i="1"/>
  <c r="N15" i="1" s="1"/>
  <c r="L16" i="1"/>
  <c r="N16" i="1" s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7" i="1"/>
  <c r="N7" i="1" s="1"/>
  <c r="L7" i="2"/>
</calcChain>
</file>

<file path=xl/sharedStrings.xml><?xml version="1.0" encoding="utf-8"?>
<sst xmlns="http://schemas.openxmlformats.org/spreadsheetml/2006/main" count="549" uniqueCount="371">
  <si>
    <r>
      <rPr>
        <sz val="11"/>
        <rFont val="Calibri Light"/>
        <family val="2"/>
      </rPr>
      <t>Start- Nr.</t>
    </r>
  </si>
  <si>
    <r>
      <rPr>
        <sz val="11"/>
        <rFont val="Calibri Light"/>
        <family val="2"/>
      </rPr>
      <t>Nachname</t>
    </r>
  </si>
  <si>
    <r>
      <rPr>
        <sz val="11"/>
        <rFont val="Calibri Light"/>
        <family val="2"/>
      </rPr>
      <t>Vorname</t>
    </r>
  </si>
  <si>
    <r>
      <rPr>
        <sz val="11"/>
        <rFont val="Calibri Light"/>
        <family val="2"/>
      </rPr>
      <t>Name des Hundes</t>
    </r>
  </si>
  <si>
    <r>
      <rPr>
        <sz val="11"/>
        <rFont val="Calibri Light"/>
        <family val="2"/>
      </rPr>
      <t>Rasse</t>
    </r>
  </si>
  <si>
    <r>
      <rPr>
        <sz val="11"/>
        <rFont val="Calibri Light"/>
        <family val="2"/>
      </rPr>
      <t>Fortgeschrittenenklasse</t>
    </r>
  </si>
  <si>
    <t>Bechtold</t>
  </si>
  <si>
    <t>Katja</t>
  </si>
  <si>
    <t>Wildberry Ashes of St. Helens</t>
  </si>
  <si>
    <t>FCR</t>
  </si>
  <si>
    <t>A90</t>
  </si>
  <si>
    <t>A77</t>
  </si>
  <si>
    <t>Steller</t>
  </si>
  <si>
    <t>Manuela</t>
  </si>
  <si>
    <t>Keylam-PhilÍas of XanXenia</t>
  </si>
  <si>
    <t>A67</t>
  </si>
  <si>
    <t>Barnickel</t>
  </si>
  <si>
    <t>Silvia</t>
  </si>
  <si>
    <t>Kamala's Izy von Bauernhirschtal</t>
  </si>
  <si>
    <t>A84</t>
  </si>
  <si>
    <t>Pfaffendorf</t>
  </si>
  <si>
    <t>Stephanie</t>
  </si>
  <si>
    <t>Alpin Hunter's Chester</t>
  </si>
  <si>
    <t>A75</t>
  </si>
  <si>
    <t>Elting-Wildner</t>
  </si>
  <si>
    <t>Britta</t>
  </si>
  <si>
    <t>Flying Huntsman Be my Ike</t>
  </si>
  <si>
    <t>A78</t>
  </si>
  <si>
    <t>Blum</t>
  </si>
  <si>
    <t>Nicole</t>
  </si>
  <si>
    <t>Caseway's Enjoy the Silence Monroe</t>
  </si>
  <si>
    <t>A70</t>
  </si>
  <si>
    <t>Klement</t>
  </si>
  <si>
    <t>Ansago's Blind Date</t>
  </si>
  <si>
    <t>A71</t>
  </si>
  <si>
    <t>Pühn</t>
  </si>
  <si>
    <t>Claudia</t>
  </si>
  <si>
    <t>Powee's Glenfiddich</t>
  </si>
  <si>
    <t>A88</t>
  </si>
  <si>
    <t>Huber</t>
  </si>
  <si>
    <t>Stephan</t>
  </si>
  <si>
    <t>Odakotah Elani</t>
  </si>
  <si>
    <t>A82</t>
  </si>
  <si>
    <t>Hils</t>
  </si>
  <si>
    <t>Anita</t>
  </si>
  <si>
    <t>Deep Impact At last</t>
  </si>
  <si>
    <t>A74</t>
  </si>
  <si>
    <t>Koch</t>
  </si>
  <si>
    <t>Renate</t>
  </si>
  <si>
    <t>Susedalens Blaser Hit</t>
  </si>
  <si>
    <t>A60</t>
  </si>
  <si>
    <t>Maier</t>
  </si>
  <si>
    <t>Stefan</t>
  </si>
  <si>
    <t xml:space="preserve">Partrige´s Meadow Cuba Libre </t>
  </si>
  <si>
    <t>A69</t>
  </si>
  <si>
    <t>Bezdicek</t>
  </si>
  <si>
    <t>Anne</t>
  </si>
  <si>
    <t>Purplemoors Xsara</t>
  </si>
  <si>
    <t>A79</t>
  </si>
  <si>
    <t>Geitner</t>
  </si>
  <si>
    <t>Sally</t>
  </si>
  <si>
    <t>Von der Mohnenfluh do it Dash</t>
  </si>
  <si>
    <t>A91</t>
  </si>
  <si>
    <t>Lorenz</t>
  </si>
  <si>
    <t>Birgit</t>
  </si>
  <si>
    <t>Fir green Earl</t>
  </si>
  <si>
    <t>A68</t>
  </si>
  <si>
    <t>Endisch</t>
  </si>
  <si>
    <t>Judith</t>
  </si>
  <si>
    <t>Dumpling Diego of Sunshine Tollers</t>
  </si>
  <si>
    <t>A89</t>
  </si>
  <si>
    <t>Groner</t>
  </si>
  <si>
    <t>Frank</t>
  </si>
  <si>
    <t>ArdentZeal Caterham</t>
  </si>
  <si>
    <t>A87</t>
  </si>
  <si>
    <t>Huber-Vogel</t>
  </si>
  <si>
    <t>Odakotah Feli Kima</t>
  </si>
  <si>
    <t>A83</t>
  </si>
  <si>
    <t>Metz</t>
  </si>
  <si>
    <t>Julia</t>
  </si>
  <si>
    <t>Fiji vom Kleinen Hülser Berg</t>
  </si>
  <si>
    <t>A62</t>
  </si>
  <si>
    <t>Kern</t>
  </si>
  <si>
    <t>Verena</t>
  </si>
  <si>
    <t>Golden shooting stars Brave Nala</t>
  </si>
  <si>
    <t>A65</t>
  </si>
  <si>
    <t>Sichert</t>
  </si>
  <si>
    <t>Angelika</t>
  </si>
  <si>
    <t>Gentle Jameson of Graceful Delight</t>
  </si>
  <si>
    <t>A63</t>
  </si>
  <si>
    <t>Silberhorn</t>
  </si>
  <si>
    <t>Annette</t>
  </si>
  <si>
    <t>Mira et fida anima Bonus Fritzi</t>
  </si>
  <si>
    <t>A73</t>
  </si>
  <si>
    <t>Dr. Kleist</t>
  </si>
  <si>
    <t>Andrea</t>
  </si>
  <si>
    <t>Working Souldogs Amena Lucia</t>
  </si>
  <si>
    <t>A64</t>
  </si>
  <si>
    <t>Binder</t>
  </si>
  <si>
    <t>Beate</t>
  </si>
  <si>
    <t>Casimir vom Ebrachtal</t>
  </si>
  <si>
    <t>A86</t>
  </si>
  <si>
    <t>Meyer</t>
  </si>
  <si>
    <t>Larkin Órlaith of XanXenia</t>
  </si>
  <si>
    <t>A76</t>
  </si>
  <si>
    <t>Steingärtner</t>
  </si>
  <si>
    <t>Theresa</t>
  </si>
  <si>
    <t>Active Asics Funky Fritz</t>
  </si>
  <si>
    <t>A61</t>
  </si>
  <si>
    <t>Graf</t>
  </si>
  <si>
    <t>Sabrina</t>
  </si>
  <si>
    <t>Huels' Hunters Tiara Ginovere</t>
  </si>
  <si>
    <t>A80</t>
  </si>
  <si>
    <t>Tober</t>
  </si>
  <si>
    <t>Christina</t>
  </si>
  <si>
    <t>Fellowhunter Energetic Emilia</t>
  </si>
  <si>
    <t>A66</t>
  </si>
  <si>
    <t>Senghaas</t>
  </si>
  <si>
    <t>Ines</t>
  </si>
  <si>
    <t>Phoebe's black Dolphins Fabulous Beach</t>
  </si>
  <si>
    <t>A85</t>
  </si>
  <si>
    <t>Gredler</t>
  </si>
  <si>
    <t>Petra</t>
  </si>
  <si>
    <t>Clay vom Rappenhansl</t>
  </si>
  <si>
    <t>A72</t>
  </si>
  <si>
    <t>Müller</t>
  </si>
  <si>
    <t>Creekmoor Amazing Rose</t>
  </si>
  <si>
    <t>A81</t>
  </si>
  <si>
    <t>Mörtl</t>
  </si>
  <si>
    <t>Simone</t>
  </si>
  <si>
    <t>Fellowhunter Energetic Franz Josef Monacco</t>
  </si>
  <si>
    <t>A92</t>
  </si>
  <si>
    <t>Intemann</t>
  </si>
  <si>
    <t>Johanna</t>
  </si>
  <si>
    <t>Hesseldale Elaine</t>
  </si>
  <si>
    <t>Horn</t>
  </si>
  <si>
    <t>Jessica</t>
  </si>
  <si>
    <t>Gundog's Choice Ocean Eleven</t>
  </si>
  <si>
    <t>L/R</t>
  </si>
  <si>
    <t>G/H</t>
  </si>
  <si>
    <t>FC/R</t>
  </si>
  <si>
    <t>FC/H</t>
  </si>
  <si>
    <t>L/H</t>
  </si>
  <si>
    <t>G/R</t>
  </si>
  <si>
    <t>NSDT/H</t>
  </si>
  <si>
    <t>NSDT/R</t>
  </si>
  <si>
    <t>nicht angetreten</t>
  </si>
  <si>
    <t>Sonderleiter</t>
  </si>
  <si>
    <t>Prüfungsleiter</t>
  </si>
  <si>
    <t>Richter</t>
  </si>
  <si>
    <t>Start- Nr.</t>
  </si>
  <si>
    <t>Nachname</t>
  </si>
  <si>
    <t>Vorname</t>
  </si>
  <si>
    <t>Name des Hundes</t>
  </si>
  <si>
    <t>Rasse</t>
  </si>
  <si>
    <t>Nullrunde</t>
  </si>
  <si>
    <t>Prädikat</t>
  </si>
  <si>
    <t>Platz</t>
  </si>
  <si>
    <t>max. Punkte</t>
  </si>
  <si>
    <t>1 JC</t>
  </si>
  <si>
    <r>
      <rPr>
        <sz val="10"/>
        <rFont val="Arial"/>
        <family val="2"/>
      </rPr>
      <t>Punkte
Gesamt</t>
    </r>
  </si>
  <si>
    <t>bestanden 10 von 31</t>
  </si>
  <si>
    <t>Christine Müller</t>
  </si>
  <si>
    <t>Günther Kohler</t>
  </si>
  <si>
    <t>Paul David Toal (IRL)</t>
  </si>
  <si>
    <t>Ari-Pekka Fontell (FIN)</t>
  </si>
  <si>
    <t>Maarit Saarinen (FIN)</t>
  </si>
  <si>
    <t xml:space="preserve">Maarit Saarinen </t>
  </si>
  <si>
    <t>Ari-Pekka Fontell</t>
  </si>
  <si>
    <t xml:space="preserve">Paul David Toal </t>
  </si>
  <si>
    <t>Maria</t>
  </si>
  <si>
    <t>Maria Kacsalova (HU)</t>
  </si>
  <si>
    <t>Maria Kacsalova</t>
  </si>
  <si>
    <t>JC</t>
  </si>
  <si>
    <t>Anfänger-Klasse</t>
  </si>
  <si>
    <t>F43</t>
  </si>
  <si>
    <t>Akira vom Salgenholz</t>
  </si>
  <si>
    <t>F48</t>
  </si>
  <si>
    <t>Jaschik</t>
  </si>
  <si>
    <t>Nicola</t>
  </si>
  <si>
    <t>Gryma aus dem Habichtsreich</t>
  </si>
  <si>
    <t>F40</t>
  </si>
  <si>
    <t>Zimmermann</t>
  </si>
  <si>
    <t>Grit</t>
  </si>
  <si>
    <t>Kamala's Kona von Bauernhirschtal</t>
  </si>
  <si>
    <t>F35</t>
  </si>
  <si>
    <t>Roth</t>
  </si>
  <si>
    <t>Thomas</t>
  </si>
  <si>
    <t>Amazing grace It's Emma</t>
  </si>
  <si>
    <t>F45</t>
  </si>
  <si>
    <t>Rauer</t>
  </si>
  <si>
    <t>Elke</t>
  </si>
  <si>
    <t>Downwind Hunters Brooklyn</t>
  </si>
  <si>
    <t>F53</t>
  </si>
  <si>
    <t>Wiesböck</t>
  </si>
  <si>
    <t>Joy of Passion Brave Hunter</t>
  </si>
  <si>
    <t>F31</t>
  </si>
  <si>
    <t>Katharina</t>
  </si>
  <si>
    <t>Gundog's Choice Maxwell</t>
  </si>
  <si>
    <t>F44</t>
  </si>
  <si>
    <t>Schwojer</t>
  </si>
  <si>
    <t>Linkwood Cadillac</t>
  </si>
  <si>
    <t>F27</t>
  </si>
  <si>
    <t>Pfeifer</t>
  </si>
  <si>
    <t>Monia</t>
  </si>
  <si>
    <t>Crazy fox Cobie of Sunshine Tollers</t>
  </si>
  <si>
    <t>F30</t>
  </si>
  <si>
    <t>Hergert</t>
  </si>
  <si>
    <t>Sandra</t>
  </si>
  <si>
    <t>Von Der Mohnenfluh Captain</t>
  </si>
  <si>
    <t>F54</t>
  </si>
  <si>
    <t>Köhler</t>
  </si>
  <si>
    <t>Peter</t>
  </si>
  <si>
    <t>Flatgold's Ophelia</t>
  </si>
  <si>
    <t>F49</t>
  </si>
  <si>
    <t>Däullary</t>
  </si>
  <si>
    <t>Jersey Girls Urban</t>
  </si>
  <si>
    <t>F41</t>
  </si>
  <si>
    <t>Martina</t>
  </si>
  <si>
    <t>Partridg's meadow Bree</t>
  </si>
  <si>
    <t>F28</t>
  </si>
  <si>
    <t>Blaschke</t>
  </si>
  <si>
    <t>Cuivienen Hello Little Girl Josie</t>
  </si>
  <si>
    <t>F50</t>
  </si>
  <si>
    <t>Mayer</t>
  </si>
  <si>
    <t>Heike</t>
  </si>
  <si>
    <t>Cairngold's Deeside Reeva</t>
  </si>
  <si>
    <t>F33</t>
  </si>
  <si>
    <t>Bauer</t>
  </si>
  <si>
    <t>Beechdale's Miss Marple</t>
  </si>
  <si>
    <t>F55</t>
  </si>
  <si>
    <t>Vielhauer</t>
  </si>
  <si>
    <t>Udo</t>
  </si>
  <si>
    <t>Amazing Shadow Bailee</t>
  </si>
  <si>
    <t>F38</t>
  </si>
  <si>
    <t>Norbert</t>
  </si>
  <si>
    <t>Hunterspearl Finley</t>
  </si>
  <si>
    <t>F37</t>
  </si>
  <si>
    <t>Kuse</t>
  </si>
  <si>
    <t>Martin</t>
  </si>
  <si>
    <t>Auchentore Everest</t>
  </si>
  <si>
    <t>F26</t>
  </si>
  <si>
    <t>Bräutigam</t>
  </si>
  <si>
    <t>Dreamcatcher Daris vom Schwanenweiher</t>
  </si>
  <si>
    <t>F39</t>
  </si>
  <si>
    <t>Limestone Workers Esprit</t>
  </si>
  <si>
    <t>F36</t>
  </si>
  <si>
    <t>Beechdale's Look of Love</t>
  </si>
  <si>
    <t>F42</t>
  </si>
  <si>
    <t>Radandt-Obermaier</t>
  </si>
  <si>
    <t>Antje</t>
  </si>
  <si>
    <t>Deep Impact A Sunday Kind of Love</t>
  </si>
  <si>
    <t>F32</t>
  </si>
  <si>
    <t>Klein</t>
  </si>
  <si>
    <t>Kerstin C.</t>
  </si>
  <si>
    <t>SL JollyChoc's Huntsman Beppo</t>
  </si>
  <si>
    <t>F46</t>
  </si>
  <si>
    <t>Zatsch</t>
  </si>
  <si>
    <t>Walter</t>
  </si>
  <si>
    <t>Sea'nLand Mayla</t>
  </si>
  <si>
    <t>F51</t>
  </si>
  <si>
    <t>Dahl</t>
  </si>
  <si>
    <t>Karin</t>
  </si>
  <si>
    <t>Ansago's All inklusive</t>
  </si>
  <si>
    <t>F56</t>
  </si>
  <si>
    <t>Hilgers</t>
  </si>
  <si>
    <t>Deep Impact Avalon</t>
  </si>
  <si>
    <t>F34</t>
  </si>
  <si>
    <t>Müller-Bender</t>
  </si>
  <si>
    <t>Stefanie</t>
  </si>
  <si>
    <t>Fir green Dexter</t>
  </si>
  <si>
    <t>F52</t>
  </si>
  <si>
    <t>Fischer</t>
  </si>
  <si>
    <t>Wieland</t>
  </si>
  <si>
    <t>Sir Henry Ashes of St. Helens</t>
  </si>
  <si>
    <t>F0</t>
  </si>
  <si>
    <t>Sieber</t>
  </si>
  <si>
    <t>Marion</t>
  </si>
  <si>
    <t>Head Over Fields Gustav</t>
  </si>
  <si>
    <t>F29</t>
  </si>
  <si>
    <t>Büchting</t>
  </si>
  <si>
    <t>Golden Worker Keen of Ethan</t>
  </si>
  <si>
    <t>Kallhardt</t>
  </si>
  <si>
    <t>Melanie</t>
  </si>
  <si>
    <t>Golden vom Forsthaus Gold-Mats</t>
  </si>
  <si>
    <t>F47</t>
  </si>
  <si>
    <t>Dr.Kirsch</t>
  </si>
  <si>
    <t>Susanne</t>
  </si>
  <si>
    <t>Golden Teamplayer Chelsea</t>
  </si>
  <si>
    <t>CBR/H</t>
  </si>
  <si>
    <t>abgebrochen</t>
  </si>
  <si>
    <t>bestanden 7 von 29</t>
  </si>
  <si>
    <t>Offene Klasse</t>
  </si>
  <si>
    <t>O3</t>
  </si>
  <si>
    <t>Mountain Sight Beltaines Fenja</t>
  </si>
  <si>
    <t>O12</t>
  </si>
  <si>
    <t>Phoebe's black Dolphins Dazzling Pearl</t>
  </si>
  <si>
    <t>O10</t>
  </si>
  <si>
    <t>Meßthaler</t>
  </si>
  <si>
    <t>Christel</t>
  </si>
  <si>
    <t>Bolle vom Rappenhansl</t>
  </si>
  <si>
    <t>O2</t>
  </si>
  <si>
    <t>Berlips</t>
  </si>
  <si>
    <t>Chestnut Hunters Caya</t>
  </si>
  <si>
    <t>O9</t>
  </si>
  <si>
    <t>Haack</t>
  </si>
  <si>
    <t>Natascha</t>
  </si>
  <si>
    <t>Woodrush Mitchell</t>
  </si>
  <si>
    <t>O16</t>
  </si>
  <si>
    <t>Thiemig</t>
  </si>
  <si>
    <t>Ayla vom Gutenbach</t>
  </si>
  <si>
    <t>O8</t>
  </si>
  <si>
    <t>Janich</t>
  </si>
  <si>
    <t>Bernd</t>
  </si>
  <si>
    <t>Labdom Max</t>
  </si>
  <si>
    <t>O21</t>
  </si>
  <si>
    <t>Seeburger</t>
  </si>
  <si>
    <t>Ralf</t>
  </si>
  <si>
    <t>Golden Mountain Spring's Viking Connor</t>
  </si>
  <si>
    <t>O1</t>
  </si>
  <si>
    <t>Brezovits</t>
  </si>
  <si>
    <t>Gabriele</t>
  </si>
  <si>
    <t>Rio Riva vom Keien Fenn</t>
  </si>
  <si>
    <t>O17</t>
  </si>
  <si>
    <t>Kay</t>
  </si>
  <si>
    <t>Amy vom Gutenbach</t>
  </si>
  <si>
    <t>O14</t>
  </si>
  <si>
    <t>Hug</t>
  </si>
  <si>
    <t>Brigitte</t>
  </si>
  <si>
    <t>Gawain von der Klifflinie</t>
  </si>
  <si>
    <t>O22</t>
  </si>
  <si>
    <t>Oakshot Tartan</t>
  </si>
  <si>
    <t>O11</t>
  </si>
  <si>
    <t>Böck</t>
  </si>
  <si>
    <t>Ursula</t>
  </si>
  <si>
    <t>Emphatic Elsbeth von Morito</t>
  </si>
  <si>
    <t>O7</t>
  </si>
  <si>
    <t>Soons</t>
  </si>
  <si>
    <t>Back to the Roots Jameson</t>
  </si>
  <si>
    <t>O20</t>
  </si>
  <si>
    <t>Blackthorn Daytona</t>
  </si>
  <si>
    <t>O19</t>
  </si>
  <si>
    <t>Jasmin</t>
  </si>
  <si>
    <t>ArdentZeal Bowler</t>
  </si>
  <si>
    <t>O15</t>
  </si>
  <si>
    <t>Viehöfer</t>
  </si>
  <si>
    <t>Frozen Hunter's Anna</t>
  </si>
  <si>
    <t>O5</t>
  </si>
  <si>
    <t>Kraus</t>
  </si>
  <si>
    <t>Flatgold's New Kid In Town</t>
  </si>
  <si>
    <t>O6</t>
  </si>
  <si>
    <t>Wolfgang</t>
  </si>
  <si>
    <t>Weljesten Trust Sisu Au</t>
  </si>
  <si>
    <t>O13</t>
  </si>
  <si>
    <t>Golze</t>
  </si>
  <si>
    <t>Kathrin</t>
  </si>
  <si>
    <t>Penrose Peatbog Fairy</t>
  </si>
  <si>
    <t>O4</t>
  </si>
  <si>
    <t>Brandstetter</t>
  </si>
  <si>
    <t>Ingrid</t>
  </si>
  <si>
    <t>Juna's Bathuro von Bauernhirschtal</t>
  </si>
  <si>
    <t>O23</t>
  </si>
  <si>
    <t>Himmert</t>
  </si>
  <si>
    <t>Von der Mohnenfluh Byron</t>
  </si>
  <si>
    <t>O18</t>
  </si>
  <si>
    <t>Köder</t>
  </si>
  <si>
    <t>Tanja</t>
  </si>
  <si>
    <t>Cairngold's Dee Jolene</t>
  </si>
  <si>
    <t>4 JC</t>
  </si>
  <si>
    <t>bestanden 10 von 21</t>
  </si>
  <si>
    <t>WT FrankenCup 2025
in Kruppach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</si>
</sst>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Times New Roman"/>
      <charset val="204"/>
    </font>
    <font>
      <sz val="11"/>
      <name val="Calibri Light"/>
      <family val="2"/>
    </font>
    <font>
      <sz val="11"/>
      <color rgb="FF000000"/>
      <name val="Calibri Light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trike/>
      <sz val="10"/>
      <name val="Arial"/>
      <family val="2"/>
    </font>
    <font>
      <strike/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rgb="FF0066FF"/>
      <name val="Arial"/>
      <family val="2"/>
    </font>
    <font>
      <b/>
      <sz val="11"/>
      <color rgb="FF0066FF"/>
      <name val="Calibri Light"/>
      <family val="2"/>
    </font>
    <font>
      <b/>
      <sz val="10"/>
      <color rgb="FF0066FF"/>
      <name val="Times New Roman"/>
      <family val="1"/>
    </font>
    <font>
      <b/>
      <sz val="11"/>
      <color rgb="FF0066FF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BCD6ED"/>
      </patternFill>
    </fill>
    <fill>
      <patternFill patternType="solid">
        <fgColor rgb="FFD9D9D9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0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auto="1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68">
    <xf numFmtId="0" fontId="0" fillId="0" borderId="0" xfId="0" applyAlignment="1">
      <alignment horizontal="left" vertical="top"/>
    </xf>
    <xf numFmtId="0" fontId="3" fillId="0" borderId="0" xfId="1" applyAlignment="1">
      <alignment horizontal="left" vertical="top"/>
    </xf>
    <xf numFmtId="0" fontId="3" fillId="0" borderId="0" xfId="1" applyAlignment="1">
      <alignment horizontal="left" wrapText="1"/>
    </xf>
    <xf numFmtId="0" fontId="1" fillId="0" borderId="8" xfId="1" applyFont="1" applyBorder="1" applyAlignment="1">
      <alignment horizontal="left" vertical="top" wrapText="1"/>
    </xf>
    <xf numFmtId="0" fontId="1" fillId="0" borderId="0" xfId="1" applyFont="1" applyAlignment="1">
      <alignment horizontal="left" vertical="top" wrapText="1" indent="28"/>
    </xf>
    <xf numFmtId="0" fontId="1" fillId="0" borderId="11" xfId="1" applyFont="1" applyBorder="1" applyAlignment="1">
      <alignment horizontal="left" vertical="top" wrapText="1" indent="6"/>
    </xf>
    <xf numFmtId="0" fontId="1" fillId="0" borderId="1" xfId="1" applyFont="1" applyBorder="1" applyAlignment="1">
      <alignment horizontal="left" vertical="top" wrapText="1" indent="6"/>
    </xf>
    <xf numFmtId="0" fontId="1" fillId="0" borderId="2" xfId="1" applyFont="1" applyBorder="1" applyAlignment="1">
      <alignment horizontal="left" vertical="top" wrapText="1" indent="6"/>
    </xf>
    <xf numFmtId="0" fontId="3" fillId="0" borderId="11" xfId="1" applyBorder="1" applyAlignment="1">
      <alignment horizontal="left" wrapText="1"/>
    </xf>
    <xf numFmtId="0" fontId="3" fillId="0" borderId="1" xfId="1" applyBorder="1" applyAlignment="1">
      <alignment horizontal="left" wrapText="1"/>
    </xf>
    <xf numFmtId="0" fontId="3" fillId="0" borderId="0" xfId="1" applyAlignment="1">
      <alignment horizontal="left" wrapText="1"/>
    </xf>
    <xf numFmtId="0" fontId="3" fillId="0" borderId="4" xfId="1" applyBorder="1" applyAlignment="1">
      <alignment horizontal="left" wrapText="1"/>
    </xf>
    <xf numFmtId="0" fontId="1" fillId="3" borderId="9" xfId="1" applyFont="1" applyFill="1" applyBorder="1" applyAlignment="1">
      <alignment horizontal="left" vertical="top" wrapText="1" indent="1"/>
    </xf>
    <xf numFmtId="0" fontId="1" fillId="3" borderId="5" xfId="1" applyFont="1" applyFill="1" applyBorder="1" applyAlignment="1">
      <alignment horizontal="left" vertical="top" wrapText="1" indent="1"/>
    </xf>
    <xf numFmtId="0" fontId="1" fillId="3" borderId="10" xfId="1" applyFont="1" applyFill="1" applyBorder="1" applyAlignment="1">
      <alignment horizontal="left" vertical="top" wrapText="1" indent="1"/>
    </xf>
    <xf numFmtId="0" fontId="1" fillId="3" borderId="9" xfId="1" applyFont="1" applyFill="1" applyBorder="1" applyAlignment="1">
      <alignment horizontal="left" vertical="top" wrapText="1" indent="2"/>
    </xf>
    <xf numFmtId="0" fontId="1" fillId="3" borderId="5" xfId="1" applyFont="1" applyFill="1" applyBorder="1" applyAlignment="1">
      <alignment horizontal="left" vertical="top" wrapText="1" indent="2"/>
    </xf>
    <xf numFmtId="0" fontId="1" fillId="3" borderId="10" xfId="1" applyFont="1" applyFill="1" applyBorder="1" applyAlignment="1">
      <alignment horizontal="left" vertical="top" wrapText="1" indent="2"/>
    </xf>
    <xf numFmtId="0" fontId="1" fillId="3" borderId="9" xfId="1" applyFont="1" applyFill="1" applyBorder="1" applyAlignment="1">
      <alignment horizontal="left" vertical="top" wrapText="1"/>
    </xf>
    <xf numFmtId="0" fontId="1" fillId="3" borderId="5" xfId="1" applyFont="1" applyFill="1" applyBorder="1" applyAlignment="1">
      <alignment horizontal="left" vertical="top" wrapText="1"/>
    </xf>
    <xf numFmtId="0" fontId="1" fillId="3" borderId="10" xfId="1" applyFont="1" applyFill="1" applyBorder="1" applyAlignment="1">
      <alignment horizontal="left" vertical="top" wrapText="1"/>
    </xf>
    <xf numFmtId="0" fontId="1" fillId="3" borderId="9" xfId="1" applyFont="1" applyFill="1" applyBorder="1" applyAlignment="1">
      <alignment horizontal="center" vertical="top" wrapText="1"/>
    </xf>
    <xf numFmtId="0" fontId="1" fillId="3" borderId="5" xfId="1" applyFont="1" applyFill="1" applyBorder="1" applyAlignment="1">
      <alignment horizontal="center" vertical="top" wrapText="1"/>
    </xf>
    <xf numFmtId="0" fontId="1" fillId="3" borderId="10" xfId="1" applyFont="1" applyFill="1" applyBorder="1" applyAlignment="1">
      <alignment horizontal="center" vertical="top" wrapText="1"/>
    </xf>
    <xf numFmtId="0" fontId="5" fillId="0" borderId="12" xfId="0" applyFont="1" applyBorder="1" applyProtection="1">
      <protection locked="0"/>
    </xf>
    <xf numFmtId="0" fontId="6" fillId="0" borderId="12" xfId="0" applyFont="1" applyBorder="1" applyProtection="1">
      <protection locked="0"/>
    </xf>
    <xf numFmtId="0" fontId="9" fillId="0" borderId="0" xfId="0" applyFont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9" fillId="0" borderId="8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9" fillId="0" borderId="4" xfId="0" applyFont="1" applyBorder="1" applyAlignment="1">
      <alignment horizontal="left" wrapText="1"/>
    </xf>
    <xf numFmtId="0" fontId="9" fillId="0" borderId="0" xfId="0" applyFont="1" applyAlignment="1">
      <alignment horizontal="left" vertical="top"/>
    </xf>
    <xf numFmtId="0" fontId="9" fillId="0" borderId="7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12" xfId="0" applyFont="1" applyBorder="1" applyProtection="1">
      <protection locked="0"/>
    </xf>
    <xf numFmtId="0" fontId="5" fillId="2" borderId="13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left" vertical="center" wrapText="1"/>
    </xf>
    <xf numFmtId="0" fontId="5" fillId="3" borderId="17" xfId="0" applyFont="1" applyFill="1" applyBorder="1" applyAlignment="1">
      <alignment horizontal="left" vertical="center" wrapText="1"/>
    </xf>
    <xf numFmtId="0" fontId="5" fillId="3" borderId="18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left" vertical="center" wrapText="1"/>
    </xf>
    <xf numFmtId="0" fontId="5" fillId="0" borderId="24" xfId="0" applyFont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top" wrapText="1" indent="8"/>
    </xf>
    <xf numFmtId="0" fontId="5" fillId="0" borderId="1" xfId="0" applyFont="1" applyBorder="1" applyAlignment="1">
      <alignment horizontal="left" vertical="top" wrapText="1" indent="8"/>
    </xf>
    <xf numFmtId="0" fontId="5" fillId="0" borderId="2" xfId="0" applyFont="1" applyBorder="1" applyAlignment="1">
      <alignment horizontal="left" vertical="top" wrapText="1" indent="8"/>
    </xf>
    <xf numFmtId="0" fontId="5" fillId="3" borderId="9" xfId="0" applyFont="1" applyFill="1" applyBorder="1" applyAlignment="1">
      <alignment horizontal="left" vertical="top" wrapText="1" indent="1"/>
    </xf>
    <xf numFmtId="0" fontId="5" fillId="3" borderId="9" xfId="0" applyFont="1" applyFill="1" applyBorder="1" applyAlignment="1">
      <alignment horizontal="left" vertical="top" wrapText="1" indent="2"/>
    </xf>
    <xf numFmtId="0" fontId="5" fillId="3" borderId="9" xfId="0" applyFont="1" applyFill="1" applyBorder="1" applyAlignment="1">
      <alignment horizontal="left" vertical="top" wrapText="1"/>
    </xf>
    <xf numFmtId="0" fontId="5" fillId="3" borderId="9" xfId="0" applyFont="1" applyFill="1" applyBorder="1" applyAlignment="1">
      <alignment horizontal="center" vertical="top" wrapText="1"/>
    </xf>
    <xf numFmtId="1" fontId="9" fillId="3" borderId="8" xfId="0" applyNumberFormat="1" applyFont="1" applyFill="1" applyBorder="1" applyAlignment="1">
      <alignment horizontal="center" vertical="top" shrinkToFit="1"/>
    </xf>
    <xf numFmtId="1" fontId="9" fillId="3" borderId="3" xfId="0" applyNumberFormat="1" applyFont="1" applyFill="1" applyBorder="1" applyAlignment="1">
      <alignment horizontal="center" vertical="top" shrinkToFit="1"/>
    </xf>
    <xf numFmtId="1" fontId="9" fillId="3" borderId="12" xfId="0" applyNumberFormat="1" applyFont="1" applyFill="1" applyBorder="1" applyAlignment="1">
      <alignment horizontal="center" vertical="top" shrinkToFit="1"/>
    </xf>
    <xf numFmtId="0" fontId="5" fillId="3" borderId="9" xfId="0" applyFont="1" applyFill="1" applyBorder="1" applyAlignment="1">
      <alignment horizontal="left" vertical="top" wrapText="1" indent="3"/>
    </xf>
    <xf numFmtId="0" fontId="5" fillId="3" borderId="5" xfId="0" applyFont="1" applyFill="1" applyBorder="1" applyAlignment="1">
      <alignment horizontal="left" vertical="top" wrapText="1" indent="1"/>
    </xf>
    <xf numFmtId="0" fontId="5" fillId="3" borderId="5" xfId="0" applyFont="1" applyFill="1" applyBorder="1" applyAlignment="1">
      <alignment horizontal="left" vertical="top" wrapText="1" indent="2"/>
    </xf>
    <xf numFmtId="0" fontId="5" fillId="3" borderId="5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top" wrapText="1" indent="3"/>
    </xf>
    <xf numFmtId="0" fontId="5" fillId="3" borderId="10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left" vertical="top" wrapText="1" indent="27"/>
    </xf>
    <xf numFmtId="9" fontId="9" fillId="0" borderId="0" xfId="0" applyNumberFormat="1" applyFont="1" applyAlignment="1">
      <alignment horizontal="left" vertical="top" indent="10" shrinkToFit="1"/>
    </xf>
    <xf numFmtId="14" fontId="5" fillId="0" borderId="10" xfId="0" applyNumberFormat="1" applyFont="1" applyBorder="1" applyAlignment="1">
      <alignment horizontal="left" vertical="top" wrapText="1"/>
    </xf>
    <xf numFmtId="0" fontId="5" fillId="3" borderId="10" xfId="0" applyFont="1" applyFill="1" applyBorder="1" applyAlignment="1">
      <alignment horizontal="center" vertical="top" wrapText="1"/>
    </xf>
    <xf numFmtId="0" fontId="9" fillId="0" borderId="12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7" fillId="4" borderId="12" xfId="0" applyFont="1" applyFill="1" applyBorder="1" applyProtection="1">
      <protection locked="0"/>
    </xf>
    <xf numFmtId="0" fontId="8" fillId="4" borderId="12" xfId="0" applyFont="1" applyFill="1" applyBorder="1" applyProtection="1">
      <protection locked="0"/>
    </xf>
    <xf numFmtId="0" fontId="9" fillId="4" borderId="12" xfId="0" applyFont="1" applyFill="1" applyBorder="1" applyAlignment="1">
      <alignment horizontal="center"/>
    </xf>
    <xf numFmtId="0" fontId="5" fillId="5" borderId="12" xfId="0" applyFont="1" applyFill="1" applyBorder="1" applyProtection="1">
      <protection locked="0"/>
    </xf>
    <xf numFmtId="0" fontId="6" fillId="5" borderId="12" xfId="0" applyFont="1" applyFill="1" applyBorder="1" applyProtection="1">
      <protection locked="0"/>
    </xf>
    <xf numFmtId="0" fontId="5" fillId="5" borderId="12" xfId="0" applyFont="1" applyFill="1" applyBorder="1" applyAlignment="1">
      <alignment horizontal="center"/>
    </xf>
    <xf numFmtId="0" fontId="9" fillId="5" borderId="12" xfId="0" applyFont="1" applyFill="1" applyBorder="1" applyAlignment="1">
      <alignment horizontal="center"/>
    </xf>
    <xf numFmtId="0" fontId="9" fillId="5" borderId="12" xfId="0" applyFont="1" applyFill="1" applyBorder="1" applyProtection="1">
      <protection locked="0"/>
    </xf>
    <xf numFmtId="0" fontId="10" fillId="0" borderId="12" xfId="0" applyFont="1" applyBorder="1" applyProtection="1">
      <protection locked="0"/>
    </xf>
    <xf numFmtId="0" fontId="10" fillId="0" borderId="12" xfId="0" applyFont="1" applyBorder="1" applyAlignment="1">
      <alignment horizontal="center"/>
    </xf>
    <xf numFmtId="0" fontId="10" fillId="0" borderId="0" xfId="0" applyFont="1" applyAlignment="1">
      <alignment horizontal="left" vertical="top"/>
    </xf>
    <xf numFmtId="14" fontId="1" fillId="0" borderId="10" xfId="1" applyNumberFormat="1" applyFont="1" applyBorder="1" applyAlignment="1">
      <alignment horizontal="left" vertical="top" wrapText="1"/>
    </xf>
    <xf numFmtId="0" fontId="2" fillId="0" borderId="8" xfId="1" applyFont="1" applyBorder="1" applyAlignment="1">
      <alignment horizontal="center" vertical="top" shrinkToFit="1"/>
    </xf>
    <xf numFmtId="0" fontId="2" fillId="0" borderId="0" xfId="1" applyFont="1" applyBorder="1" applyAlignment="1">
      <alignment horizontal="center" vertical="top" shrinkToFit="1"/>
    </xf>
    <xf numFmtId="0" fontId="1" fillId="0" borderId="0" xfId="1" applyFont="1" applyBorder="1" applyAlignment="1">
      <alignment horizontal="left" vertical="top" wrapText="1"/>
    </xf>
    <xf numFmtId="1" fontId="2" fillId="0" borderId="0" xfId="1" applyNumberFormat="1" applyFont="1" applyBorder="1" applyAlignment="1">
      <alignment horizontal="center" vertical="top" shrinkToFit="1"/>
    </xf>
    <xf numFmtId="0" fontId="3" fillId="0" borderId="0" xfId="1" applyBorder="1" applyAlignment="1">
      <alignment horizontal="left" wrapText="1"/>
    </xf>
    <xf numFmtId="1" fontId="4" fillId="0" borderId="0" xfId="1" applyNumberFormat="1" applyFont="1" applyBorder="1" applyAlignment="1">
      <alignment horizontal="center" vertical="top" shrinkToFit="1"/>
    </xf>
    <xf numFmtId="0" fontId="0" fillId="0" borderId="0" xfId="0" applyBorder="1" applyProtection="1">
      <protection locked="0"/>
    </xf>
    <xf numFmtId="0" fontId="11" fillId="0" borderId="8" xfId="1" applyFont="1" applyBorder="1" applyAlignment="1">
      <alignment horizontal="center" vertical="top" shrinkToFit="1"/>
    </xf>
    <xf numFmtId="0" fontId="11" fillId="0" borderId="8" xfId="1" applyFont="1" applyBorder="1" applyAlignment="1">
      <alignment horizontal="left" vertical="top" wrapText="1"/>
    </xf>
    <xf numFmtId="0" fontId="12" fillId="0" borderId="0" xfId="1" applyFont="1" applyAlignment="1">
      <alignment horizontal="left" vertical="top"/>
    </xf>
    <xf numFmtId="0" fontId="2" fillId="5" borderId="8" xfId="1" applyFont="1" applyFill="1" applyBorder="1" applyAlignment="1">
      <alignment horizontal="center" vertical="top" shrinkToFit="1"/>
    </xf>
    <xf numFmtId="0" fontId="1" fillId="5" borderId="8" xfId="1" applyFont="1" applyFill="1" applyBorder="1" applyAlignment="1">
      <alignment horizontal="left" vertical="top" wrapText="1"/>
    </xf>
    <xf numFmtId="0" fontId="2" fillId="4" borderId="8" xfId="1" applyFont="1" applyFill="1" applyBorder="1" applyAlignment="1">
      <alignment horizontal="center" vertical="top" shrinkToFit="1"/>
    </xf>
    <xf numFmtId="0" fontId="1" fillId="4" borderId="8" xfId="1" applyFont="1" applyFill="1" applyBorder="1" applyAlignment="1">
      <alignment horizontal="left" vertical="top" wrapText="1"/>
    </xf>
    <xf numFmtId="1" fontId="2" fillId="4" borderId="8" xfId="1" applyNumberFormat="1" applyFont="1" applyFill="1" applyBorder="1" applyAlignment="1">
      <alignment horizontal="center" vertical="top" shrinkToFit="1"/>
    </xf>
    <xf numFmtId="0" fontId="9" fillId="3" borderId="9" xfId="0" applyFont="1" applyFill="1" applyBorder="1" applyAlignment="1">
      <alignment horizontal="center" vertical="top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wrapText="1"/>
    </xf>
    <xf numFmtId="0" fontId="12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8" xfId="0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4" borderId="12" xfId="0" applyFill="1" applyBorder="1" applyAlignment="1" applyProtection="1">
      <alignment horizontal="center"/>
      <protection locked="0"/>
    </xf>
    <xf numFmtId="0" fontId="3" fillId="0" borderId="0" xfId="1" applyFill="1" applyAlignment="1">
      <alignment horizontal="left" vertical="top"/>
    </xf>
    <xf numFmtId="0" fontId="0" fillId="4" borderId="12" xfId="0" applyFill="1" applyBorder="1" applyAlignment="1">
      <alignment horizontal="center"/>
    </xf>
    <xf numFmtId="0" fontId="5" fillId="4" borderId="12" xfId="0" applyFont="1" applyFill="1" applyBorder="1" applyAlignment="1">
      <alignment horizontal="center"/>
    </xf>
    <xf numFmtId="0" fontId="10" fillId="0" borderId="12" xfId="0" applyFont="1" applyBorder="1" applyAlignment="1" applyProtection="1">
      <alignment horizontal="center"/>
      <protection locked="0"/>
    </xf>
    <xf numFmtId="0" fontId="5" fillId="0" borderId="12" xfId="0" applyFont="1" applyBorder="1" applyAlignment="1" applyProtection="1">
      <alignment horizontal="center"/>
      <protection locked="0"/>
    </xf>
    <xf numFmtId="0" fontId="5" fillId="5" borderId="12" xfId="0" applyFont="1" applyFill="1" applyBorder="1" applyAlignment="1" applyProtection="1">
      <alignment horizontal="center"/>
      <protection locked="0"/>
    </xf>
    <xf numFmtId="0" fontId="7" fillId="4" borderId="12" xfId="0" applyFont="1" applyFill="1" applyBorder="1" applyAlignment="1" applyProtection="1">
      <alignment horizontal="center"/>
      <protection locked="0"/>
    </xf>
    <xf numFmtId="0" fontId="11" fillId="0" borderId="12" xfId="1" applyFont="1" applyBorder="1" applyAlignment="1">
      <alignment horizontal="center" vertical="top" shrinkToFit="1"/>
    </xf>
    <xf numFmtId="0" fontId="11" fillId="0" borderId="12" xfId="1" applyFont="1" applyBorder="1" applyAlignment="1">
      <alignment horizontal="left" vertical="top" wrapText="1"/>
    </xf>
    <xf numFmtId="0" fontId="2" fillId="0" borderId="12" xfId="1" applyFont="1" applyBorder="1" applyAlignment="1">
      <alignment horizontal="center" vertical="top" shrinkToFit="1"/>
    </xf>
    <xf numFmtId="0" fontId="1" fillId="0" borderId="12" xfId="1" applyFont="1" applyBorder="1" applyAlignment="1">
      <alignment horizontal="left" vertical="top" wrapText="1"/>
    </xf>
    <xf numFmtId="0" fontId="2" fillId="0" borderId="12" xfId="1" applyFont="1" applyFill="1" applyBorder="1" applyAlignment="1">
      <alignment horizontal="center" vertical="top" shrinkToFit="1"/>
    </xf>
    <xf numFmtId="0" fontId="1" fillId="0" borderId="12" xfId="1" applyFont="1" applyFill="1" applyBorder="1" applyAlignment="1">
      <alignment horizontal="left" vertical="top" wrapText="1"/>
    </xf>
    <xf numFmtId="0" fontId="2" fillId="6" borderId="12" xfId="1" applyFont="1" applyFill="1" applyBorder="1" applyAlignment="1">
      <alignment horizontal="center" vertical="top" shrinkToFit="1"/>
    </xf>
    <xf numFmtId="0" fontId="1" fillId="6" borderId="12" xfId="1" applyFont="1" applyFill="1" applyBorder="1" applyAlignment="1">
      <alignment horizontal="left" vertical="top" wrapText="1"/>
    </xf>
    <xf numFmtId="0" fontId="2" fillId="4" borderId="12" xfId="1" applyFont="1" applyFill="1" applyBorder="1" applyAlignment="1">
      <alignment horizontal="center" vertical="top" shrinkToFit="1"/>
    </xf>
    <xf numFmtId="0" fontId="1" fillId="4" borderId="12" xfId="1" applyFont="1" applyFill="1" applyBorder="1" applyAlignment="1">
      <alignment horizontal="left" vertical="top" wrapText="1"/>
    </xf>
    <xf numFmtId="0" fontId="12" fillId="0" borderId="0" xfId="1" applyFont="1" applyBorder="1" applyAlignment="1">
      <alignment horizontal="left" wrapText="1"/>
    </xf>
    <xf numFmtId="0" fontId="3" fillId="0" borderId="0" xfId="1" applyFill="1" applyBorder="1" applyAlignment="1">
      <alignment horizontal="left" wrapText="1"/>
    </xf>
    <xf numFmtId="1" fontId="9" fillId="3" borderId="9" xfId="0" applyNumberFormat="1" applyFont="1" applyFill="1" applyBorder="1" applyAlignment="1">
      <alignment horizontal="center" vertical="top" shrinkToFit="1"/>
    </xf>
    <xf numFmtId="1" fontId="13" fillId="0" borderId="12" xfId="1" applyNumberFormat="1" applyFont="1" applyBorder="1" applyAlignment="1">
      <alignment horizontal="center" vertical="top" shrinkToFit="1"/>
    </xf>
    <xf numFmtId="1" fontId="10" fillId="0" borderId="12" xfId="0" applyNumberFormat="1" applyFont="1" applyBorder="1" applyAlignment="1">
      <alignment horizontal="center" vertical="top" shrinkToFit="1"/>
    </xf>
    <xf numFmtId="0" fontId="10" fillId="0" borderId="12" xfId="0" applyFont="1" applyBorder="1" applyAlignment="1">
      <alignment horizontal="center" vertical="top" wrapText="1"/>
    </xf>
    <xf numFmtId="0" fontId="13" fillId="0" borderId="12" xfId="1" applyFont="1" applyBorder="1" applyAlignment="1">
      <alignment horizontal="center" vertical="top" wrapText="1"/>
    </xf>
    <xf numFmtId="1" fontId="4" fillId="0" borderId="12" xfId="1" applyNumberFormat="1" applyFont="1" applyBorder="1" applyAlignment="1">
      <alignment horizontal="center" vertical="top" shrinkToFit="1"/>
    </xf>
    <xf numFmtId="1" fontId="5" fillId="0" borderId="12" xfId="0" applyNumberFormat="1" applyFont="1" applyBorder="1" applyAlignment="1">
      <alignment horizontal="center" vertical="top" shrinkToFit="1"/>
    </xf>
    <xf numFmtId="0" fontId="5" fillId="0" borderId="12" xfId="0" applyFont="1" applyBorder="1" applyAlignment="1">
      <alignment horizontal="center" vertical="top" wrapText="1"/>
    </xf>
    <xf numFmtId="1" fontId="4" fillId="0" borderId="12" xfId="1" applyNumberFormat="1" applyFont="1" applyFill="1" applyBorder="1" applyAlignment="1">
      <alignment horizontal="center" vertical="top" shrinkToFit="1"/>
    </xf>
    <xf numFmtId="1" fontId="5" fillId="0" borderId="12" xfId="0" applyNumberFormat="1" applyFont="1" applyFill="1" applyBorder="1" applyAlignment="1">
      <alignment horizontal="center" vertical="top" shrinkToFit="1"/>
    </xf>
    <xf numFmtId="0" fontId="5" fillId="0" borderId="12" xfId="0" applyFont="1" applyFill="1" applyBorder="1" applyAlignment="1">
      <alignment horizontal="center" vertical="top" wrapText="1"/>
    </xf>
    <xf numFmtId="1" fontId="4" fillId="5" borderId="12" xfId="1" applyNumberFormat="1" applyFont="1" applyFill="1" applyBorder="1" applyAlignment="1">
      <alignment horizontal="center" vertical="top" shrinkToFit="1"/>
    </xf>
    <xf numFmtId="1" fontId="5" fillId="5" borderId="12" xfId="0" applyNumberFormat="1" applyFont="1" applyFill="1" applyBorder="1" applyAlignment="1">
      <alignment horizontal="center" vertical="top" shrinkToFit="1"/>
    </xf>
    <xf numFmtId="0" fontId="5" fillId="5" borderId="12" xfId="0" applyFont="1" applyFill="1" applyBorder="1" applyAlignment="1">
      <alignment horizontal="center" vertical="top" wrapText="1"/>
    </xf>
    <xf numFmtId="0" fontId="3" fillId="5" borderId="12" xfId="1" applyFill="1" applyBorder="1" applyAlignment="1">
      <alignment horizontal="left" wrapText="1"/>
    </xf>
    <xf numFmtId="1" fontId="4" fillId="4" borderId="12" xfId="1" applyNumberFormat="1" applyFont="1" applyFill="1" applyBorder="1" applyAlignment="1">
      <alignment horizontal="center" vertical="top" shrinkToFit="1"/>
    </xf>
    <xf numFmtId="1" fontId="5" fillId="4" borderId="12" xfId="0" applyNumberFormat="1" applyFont="1" applyFill="1" applyBorder="1" applyAlignment="1">
      <alignment horizontal="center" vertical="top" shrinkToFit="1"/>
    </xf>
    <xf numFmtId="0" fontId="5" fillId="4" borderId="12" xfId="0" applyFont="1" applyFill="1" applyBorder="1" applyAlignment="1">
      <alignment horizontal="center" vertical="top" wrapText="1"/>
    </xf>
    <xf numFmtId="0" fontId="3" fillId="4" borderId="12" xfId="1" applyFill="1" applyBorder="1" applyAlignment="1">
      <alignment horizontal="left" wrapText="1"/>
    </xf>
    <xf numFmtId="0" fontId="12" fillId="0" borderId="6" xfId="1" applyFont="1" applyBorder="1" applyAlignment="1">
      <alignment horizontal="left" wrapText="1"/>
    </xf>
    <xf numFmtId="0" fontId="3" fillId="0" borderId="6" xfId="1" applyBorder="1" applyAlignment="1">
      <alignment horizontal="left" wrapText="1"/>
    </xf>
    <xf numFmtId="0" fontId="3" fillId="0" borderId="6" xfId="1" applyFill="1" applyBorder="1" applyAlignment="1">
      <alignment horizontal="left" wrapText="1"/>
    </xf>
    <xf numFmtId="0" fontId="10" fillId="0" borderId="0" xfId="0" applyFont="1" applyFill="1" applyBorder="1" applyAlignment="1">
      <alignment horizontal="left" wrapText="1"/>
    </xf>
    <xf numFmtId="1" fontId="9" fillId="0" borderId="12" xfId="0" applyNumberFormat="1" applyFont="1" applyBorder="1" applyAlignment="1">
      <alignment horizontal="center" vertical="top" shrinkToFit="1"/>
    </xf>
    <xf numFmtId="1" fontId="9" fillId="5" borderId="12" xfId="0" applyNumberFormat="1" applyFont="1" applyFill="1" applyBorder="1" applyAlignment="1">
      <alignment horizontal="center" vertical="top" shrinkToFit="1"/>
    </xf>
    <xf numFmtId="0" fontId="9" fillId="5" borderId="12" xfId="0" applyFont="1" applyFill="1" applyBorder="1" applyAlignment="1">
      <alignment horizontal="left" wrapText="1"/>
    </xf>
    <xf numFmtId="1" fontId="9" fillId="4" borderId="12" xfId="0" applyNumberFormat="1" applyFont="1" applyFill="1" applyBorder="1" applyAlignment="1">
      <alignment horizontal="center" vertical="top" shrinkToFit="1"/>
    </xf>
    <xf numFmtId="0" fontId="9" fillId="4" borderId="12" xfId="0" applyFont="1" applyFill="1" applyBorder="1" applyAlignment="1">
      <alignment horizontal="left" wrapText="1"/>
    </xf>
    <xf numFmtId="0" fontId="0" fillId="0" borderId="12" xfId="0" applyBorder="1" applyAlignment="1" applyProtection="1">
      <alignment horizontal="center"/>
      <protection locked="0"/>
    </xf>
    <xf numFmtId="0" fontId="0" fillId="0" borderId="12" xfId="0" applyFill="1" applyBorder="1" applyAlignment="1" applyProtection="1">
      <alignment horizontal="center"/>
      <protection locked="0"/>
    </xf>
    <xf numFmtId="0" fontId="0" fillId="0" borderId="12" xfId="0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0" fillId="6" borderId="12" xfId="0" applyFill="1" applyBorder="1" applyAlignment="1" applyProtection="1">
      <alignment horizontal="center"/>
      <protection locked="0"/>
    </xf>
    <xf numFmtId="0" fontId="0" fillId="6" borderId="12" xfId="0" applyFill="1" applyBorder="1" applyAlignment="1">
      <alignment horizontal="center"/>
    </xf>
  </cellXfs>
  <cellStyles count="2">
    <cellStyle name="Standard" xfId="0" builtinId="0"/>
    <cellStyle name="Standard 2" xfId="1" xr:uid="{0923A727-28C7-4FA4-8011-697C65A3BD27}"/>
  </cellStyles>
  <dxfs count="0"/>
  <tableStyles count="0" defaultTableStyle="TableStyleMedium9" defaultPivotStyle="PivotStyleLight16"/>
  <colors>
    <mruColors>
      <color rgb="FFFFCC00"/>
      <color rgb="FF0066FF"/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42"/>
  <sheetViews>
    <sheetView zoomScale="75" zoomScaleNormal="75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S14" sqref="S14"/>
    </sheetView>
  </sheetViews>
  <sheetFormatPr baseColWidth="10" defaultColWidth="8.88671875" defaultRowHeight="13.2" x14ac:dyDescent="0.25"/>
  <cols>
    <col min="1" max="1" width="11" style="35" customWidth="1"/>
    <col min="2" max="2" width="13" style="35" bestFit="1" customWidth="1"/>
    <col min="3" max="3" width="10" style="35" bestFit="1" customWidth="1"/>
    <col min="4" max="4" width="40.44140625" style="35" bestFit="1" customWidth="1"/>
    <col min="5" max="5" width="16.109375" style="35" customWidth="1"/>
    <col min="6" max="10" width="11.5546875" style="35" customWidth="1"/>
    <col min="11" max="11" width="4.6640625" style="35" customWidth="1"/>
    <col min="12" max="12" width="12.109375" style="35" customWidth="1"/>
    <col min="13" max="15" width="15.109375" style="35" customWidth="1"/>
    <col min="16" max="16384" width="8.88671875" style="35"/>
  </cols>
  <sheetData>
    <row r="1" spans="1:15" s="28" customFormat="1" ht="31.8" customHeight="1" x14ac:dyDescent="0.25">
      <c r="A1" s="39" t="s">
        <v>370</v>
      </c>
      <c r="B1" s="40"/>
      <c r="C1" s="40"/>
      <c r="D1" s="41"/>
      <c r="E1" s="42" t="s">
        <v>147</v>
      </c>
      <c r="F1" s="43" t="s">
        <v>148</v>
      </c>
      <c r="G1" s="43"/>
      <c r="H1" s="44"/>
      <c r="I1" s="26"/>
      <c r="J1" s="26"/>
      <c r="K1" s="27"/>
      <c r="L1" s="45" t="s">
        <v>149</v>
      </c>
      <c r="M1" s="46" t="s">
        <v>163</v>
      </c>
      <c r="N1" s="46" t="s">
        <v>164</v>
      </c>
      <c r="O1" s="46" t="s">
        <v>165</v>
      </c>
    </row>
    <row r="2" spans="1:15" s="28" customFormat="1" ht="31.05" customHeight="1" x14ac:dyDescent="0.25">
      <c r="A2" s="47"/>
      <c r="B2" s="48"/>
      <c r="C2" s="48"/>
      <c r="D2" s="49"/>
      <c r="E2" s="50" t="s">
        <v>162</v>
      </c>
      <c r="F2" s="51" t="s">
        <v>163</v>
      </c>
      <c r="G2" s="52"/>
      <c r="H2" s="53"/>
      <c r="I2" s="26"/>
      <c r="J2" s="26"/>
      <c r="K2" s="27"/>
      <c r="L2" s="54"/>
      <c r="M2" s="46" t="s">
        <v>166</v>
      </c>
      <c r="N2" s="46" t="s">
        <v>171</v>
      </c>
      <c r="O2" s="29"/>
    </row>
    <row r="3" spans="1:15" ht="16.5" customHeight="1" x14ac:dyDescent="0.25">
      <c r="A3" s="55" t="s">
        <v>174</v>
      </c>
      <c r="B3" s="56"/>
      <c r="C3" s="57"/>
      <c r="D3" s="74">
        <v>45935</v>
      </c>
      <c r="E3" s="30"/>
      <c r="F3" s="31"/>
      <c r="G3" s="31"/>
      <c r="H3" s="31"/>
      <c r="I3" s="31"/>
      <c r="J3" s="32"/>
      <c r="K3" s="33"/>
      <c r="L3" s="34"/>
      <c r="M3" s="34"/>
      <c r="N3" s="34"/>
      <c r="O3" s="34"/>
    </row>
    <row r="4" spans="1:15" ht="33" customHeight="1" x14ac:dyDescent="0.25">
      <c r="A4" s="58" t="s">
        <v>150</v>
      </c>
      <c r="B4" s="59" t="s">
        <v>151</v>
      </c>
      <c r="C4" s="58" t="s">
        <v>152</v>
      </c>
      <c r="D4" s="60" t="s">
        <v>153</v>
      </c>
      <c r="E4" s="61" t="s">
        <v>154</v>
      </c>
      <c r="F4" s="62">
        <v>1</v>
      </c>
      <c r="G4" s="62">
        <v>2</v>
      </c>
      <c r="H4" s="62">
        <v>3</v>
      </c>
      <c r="I4" s="63">
        <v>4</v>
      </c>
      <c r="J4" s="64">
        <v>5</v>
      </c>
      <c r="K4" s="36"/>
      <c r="L4" s="105" t="s">
        <v>160</v>
      </c>
      <c r="M4" s="58" t="s">
        <v>155</v>
      </c>
      <c r="N4" s="59" t="s">
        <v>156</v>
      </c>
      <c r="O4" s="65" t="s">
        <v>157</v>
      </c>
    </row>
    <row r="5" spans="1:15" ht="16.5" customHeight="1" x14ac:dyDescent="0.25">
      <c r="A5" s="66"/>
      <c r="B5" s="67"/>
      <c r="C5" s="66"/>
      <c r="D5" s="68"/>
      <c r="E5" s="69"/>
      <c r="F5" s="61" t="s">
        <v>167</v>
      </c>
      <c r="G5" s="61" t="s">
        <v>168</v>
      </c>
      <c r="H5" s="61" t="s">
        <v>172</v>
      </c>
      <c r="I5" s="61" t="s">
        <v>169</v>
      </c>
      <c r="J5" s="61" t="s">
        <v>163</v>
      </c>
      <c r="K5" s="106"/>
      <c r="L5" s="75" t="s">
        <v>158</v>
      </c>
      <c r="M5" s="66"/>
      <c r="N5" s="67"/>
      <c r="O5" s="70"/>
    </row>
    <row r="6" spans="1:15" ht="16.5" customHeight="1" x14ac:dyDescent="0.25">
      <c r="A6" s="66"/>
      <c r="B6" s="67"/>
      <c r="C6" s="66"/>
      <c r="D6" s="68"/>
      <c r="E6" s="69"/>
      <c r="F6" s="69"/>
      <c r="G6" s="69"/>
      <c r="H6" s="69"/>
      <c r="I6" s="69"/>
      <c r="J6" s="69"/>
      <c r="K6" s="106"/>
      <c r="L6" s="134">
        <v>100</v>
      </c>
      <c r="M6" s="66"/>
      <c r="N6" s="67"/>
      <c r="O6" s="70"/>
    </row>
    <row r="7" spans="1:15" s="88" customFormat="1" ht="16.5" customHeight="1" x14ac:dyDescent="0.25">
      <c r="A7" s="118" t="s">
        <v>10</v>
      </c>
      <c r="B7" s="86" t="s">
        <v>6</v>
      </c>
      <c r="C7" s="86" t="s">
        <v>7</v>
      </c>
      <c r="D7" s="86" t="s">
        <v>8</v>
      </c>
      <c r="E7" s="86" t="s">
        <v>141</v>
      </c>
      <c r="F7" s="87">
        <v>20</v>
      </c>
      <c r="G7" s="87">
        <v>19</v>
      </c>
      <c r="H7" s="87">
        <v>18</v>
      </c>
      <c r="I7" s="87">
        <v>20</v>
      </c>
      <c r="J7" s="87">
        <v>17</v>
      </c>
      <c r="K7" s="156"/>
      <c r="L7" s="136">
        <f>SUM(F7:J7)</f>
        <v>94</v>
      </c>
      <c r="M7" s="136">
        <f t="shared" ref="M7:M16" si="0">COUNTIF(F7:K7,0)</f>
        <v>0</v>
      </c>
      <c r="N7" s="137" t="str">
        <f>IF(ISNUMBER(F7),IF(M7&gt;0,"nicht bestanden",IF(L7&lt;51,"nicht bestanden",IF(L7&lt;65,"bestanden",IF(L7&lt;81,"gut",IF(L7&lt;91,"sehr gut","vorzüglich"))))),"")</f>
        <v>vorzüglich</v>
      </c>
      <c r="O7" s="137">
        <v>1</v>
      </c>
    </row>
    <row r="8" spans="1:15" s="88" customFormat="1" ht="16.5" customHeight="1" x14ac:dyDescent="0.25">
      <c r="A8" s="118" t="s">
        <v>11</v>
      </c>
      <c r="B8" s="86" t="s">
        <v>12</v>
      </c>
      <c r="C8" s="86" t="s">
        <v>13</v>
      </c>
      <c r="D8" s="86" t="s">
        <v>14</v>
      </c>
      <c r="E8" s="86" t="s">
        <v>140</v>
      </c>
      <c r="F8" s="87">
        <v>20</v>
      </c>
      <c r="G8" s="87">
        <v>20</v>
      </c>
      <c r="H8" s="87">
        <v>18</v>
      </c>
      <c r="I8" s="87">
        <v>15</v>
      </c>
      <c r="J8" s="87">
        <v>18</v>
      </c>
      <c r="K8" s="156"/>
      <c r="L8" s="136">
        <f t="shared" ref="L8:L30" si="1">SUM(F8:J8)</f>
        <v>91</v>
      </c>
      <c r="M8" s="136">
        <f t="shared" si="0"/>
        <v>0</v>
      </c>
      <c r="N8" s="137" t="str">
        <f t="shared" ref="N8:N37" si="2">IF(ISNUMBER(F8),IF(M8&gt;0,"nicht bestanden",IF(L8&lt;51,"nicht bestanden",IF(L8&lt;65,"bestanden",IF(L8&lt;81,"gut",IF(L8&lt;91,"sehr gut","vorzüglich"))))),"")</f>
        <v>vorzüglich</v>
      </c>
      <c r="O8" s="136">
        <v>2</v>
      </c>
    </row>
    <row r="9" spans="1:15" s="88" customFormat="1" ht="16.5" customHeight="1" x14ac:dyDescent="0.25">
      <c r="A9" s="118" t="s">
        <v>15</v>
      </c>
      <c r="B9" s="86" t="s">
        <v>16</v>
      </c>
      <c r="C9" s="86" t="s">
        <v>17</v>
      </c>
      <c r="D9" s="86" t="s">
        <v>18</v>
      </c>
      <c r="E9" s="86" t="s">
        <v>139</v>
      </c>
      <c r="F9" s="87">
        <v>18</v>
      </c>
      <c r="G9" s="87">
        <v>19</v>
      </c>
      <c r="H9" s="87">
        <v>18</v>
      </c>
      <c r="I9" s="87">
        <v>16</v>
      </c>
      <c r="J9" s="87">
        <v>19</v>
      </c>
      <c r="K9" s="156"/>
      <c r="L9" s="136">
        <f t="shared" si="1"/>
        <v>90</v>
      </c>
      <c r="M9" s="136">
        <f t="shared" si="0"/>
        <v>0</v>
      </c>
      <c r="N9" s="137" t="str">
        <f t="shared" si="2"/>
        <v>sehr gut</v>
      </c>
      <c r="O9" s="136">
        <v>3</v>
      </c>
    </row>
    <row r="10" spans="1:15" ht="16.5" customHeight="1" x14ac:dyDescent="0.25">
      <c r="A10" s="119" t="s">
        <v>19</v>
      </c>
      <c r="B10" s="38" t="s">
        <v>20</v>
      </c>
      <c r="C10" s="38" t="s">
        <v>21</v>
      </c>
      <c r="D10" s="25" t="s">
        <v>22</v>
      </c>
      <c r="E10" s="24" t="s">
        <v>138</v>
      </c>
      <c r="F10" s="76">
        <v>15</v>
      </c>
      <c r="G10" s="76">
        <v>20</v>
      </c>
      <c r="H10" s="76">
        <v>19</v>
      </c>
      <c r="I10" s="76">
        <v>18</v>
      </c>
      <c r="J10" s="76">
        <v>16</v>
      </c>
      <c r="K10" s="107"/>
      <c r="L10" s="157">
        <f t="shared" si="1"/>
        <v>88</v>
      </c>
      <c r="M10" s="157">
        <f t="shared" si="0"/>
        <v>0</v>
      </c>
      <c r="N10" s="141" t="str">
        <f t="shared" si="2"/>
        <v>sehr gut</v>
      </c>
      <c r="O10" s="157">
        <v>4</v>
      </c>
    </row>
    <row r="11" spans="1:15" ht="16.5" customHeight="1" x14ac:dyDescent="0.25">
      <c r="A11" s="119" t="s">
        <v>23</v>
      </c>
      <c r="B11" s="38" t="s">
        <v>24</v>
      </c>
      <c r="C11" s="38" t="s">
        <v>25</v>
      </c>
      <c r="D11" s="25" t="s">
        <v>26</v>
      </c>
      <c r="E11" s="24" t="s">
        <v>138</v>
      </c>
      <c r="F11" s="76">
        <v>20</v>
      </c>
      <c r="G11" s="76">
        <v>16</v>
      </c>
      <c r="H11" s="76">
        <v>20</v>
      </c>
      <c r="I11" s="76">
        <v>16</v>
      </c>
      <c r="J11" s="76">
        <v>15</v>
      </c>
      <c r="K11" s="107"/>
      <c r="L11" s="157">
        <f t="shared" si="1"/>
        <v>87</v>
      </c>
      <c r="M11" s="157">
        <f t="shared" si="0"/>
        <v>0</v>
      </c>
      <c r="N11" s="141" t="str">
        <f t="shared" si="2"/>
        <v>sehr gut</v>
      </c>
      <c r="O11" s="157">
        <v>5</v>
      </c>
    </row>
    <row r="12" spans="1:15" ht="16.5" customHeight="1" x14ac:dyDescent="0.25">
      <c r="A12" s="119" t="s">
        <v>27</v>
      </c>
      <c r="B12" s="38" t="s">
        <v>28</v>
      </c>
      <c r="C12" s="38" t="s">
        <v>29</v>
      </c>
      <c r="D12" s="25" t="s">
        <v>30</v>
      </c>
      <c r="E12" s="24" t="s">
        <v>142</v>
      </c>
      <c r="F12" s="76">
        <v>16</v>
      </c>
      <c r="G12" s="76">
        <v>19</v>
      </c>
      <c r="H12" s="76">
        <v>16</v>
      </c>
      <c r="I12" s="76">
        <v>13</v>
      </c>
      <c r="J12" s="76">
        <v>17</v>
      </c>
      <c r="K12" s="107"/>
      <c r="L12" s="157">
        <f t="shared" si="1"/>
        <v>81</v>
      </c>
      <c r="M12" s="157">
        <f t="shared" si="0"/>
        <v>0</v>
      </c>
      <c r="N12" s="141" t="str">
        <f t="shared" si="2"/>
        <v>sehr gut</v>
      </c>
      <c r="O12" s="157">
        <v>6</v>
      </c>
    </row>
    <row r="13" spans="1:15" ht="16.5" customHeight="1" x14ac:dyDescent="0.25">
      <c r="A13" s="119" t="s">
        <v>31</v>
      </c>
      <c r="B13" s="38" t="s">
        <v>32</v>
      </c>
      <c r="C13" s="38" t="s">
        <v>17</v>
      </c>
      <c r="D13" s="25" t="s">
        <v>33</v>
      </c>
      <c r="E13" s="24" t="s">
        <v>143</v>
      </c>
      <c r="F13" s="76">
        <v>15</v>
      </c>
      <c r="G13" s="76">
        <v>16</v>
      </c>
      <c r="H13" s="76">
        <v>15</v>
      </c>
      <c r="I13" s="76">
        <v>16</v>
      </c>
      <c r="J13" s="76">
        <v>18</v>
      </c>
      <c r="K13" s="107"/>
      <c r="L13" s="157">
        <f t="shared" si="1"/>
        <v>80</v>
      </c>
      <c r="M13" s="157">
        <f t="shared" si="0"/>
        <v>0</v>
      </c>
      <c r="N13" s="141" t="str">
        <f t="shared" si="2"/>
        <v>gut</v>
      </c>
      <c r="O13" s="157">
        <v>7</v>
      </c>
    </row>
    <row r="14" spans="1:15" ht="16.5" customHeight="1" x14ac:dyDescent="0.25">
      <c r="A14" s="119" t="s">
        <v>34</v>
      </c>
      <c r="B14" s="24" t="s">
        <v>35</v>
      </c>
      <c r="C14" s="38" t="s">
        <v>36</v>
      </c>
      <c r="D14" s="25" t="s">
        <v>37</v>
      </c>
      <c r="E14" s="24" t="s">
        <v>138</v>
      </c>
      <c r="F14" s="76">
        <v>17</v>
      </c>
      <c r="G14" s="76">
        <v>16</v>
      </c>
      <c r="H14" s="76">
        <v>14</v>
      </c>
      <c r="I14" s="76">
        <v>17</v>
      </c>
      <c r="J14" s="76">
        <v>15</v>
      </c>
      <c r="K14" s="107"/>
      <c r="L14" s="157">
        <f t="shared" si="1"/>
        <v>79</v>
      </c>
      <c r="M14" s="157">
        <f t="shared" si="0"/>
        <v>0</v>
      </c>
      <c r="N14" s="141" t="str">
        <f t="shared" si="2"/>
        <v>gut</v>
      </c>
      <c r="O14" s="157">
        <v>8</v>
      </c>
    </row>
    <row r="15" spans="1:15" ht="16.5" customHeight="1" x14ac:dyDescent="0.25">
      <c r="A15" s="119" t="s">
        <v>38</v>
      </c>
      <c r="B15" s="38" t="s">
        <v>39</v>
      </c>
      <c r="C15" s="38" t="s">
        <v>40</v>
      </c>
      <c r="D15" s="38" t="s">
        <v>41</v>
      </c>
      <c r="E15" s="24" t="s">
        <v>144</v>
      </c>
      <c r="F15" s="76">
        <v>20</v>
      </c>
      <c r="G15" s="76">
        <v>18</v>
      </c>
      <c r="H15" s="76">
        <v>15</v>
      </c>
      <c r="I15" s="76">
        <v>14</v>
      </c>
      <c r="J15" s="76">
        <v>11</v>
      </c>
      <c r="K15" s="107"/>
      <c r="L15" s="157">
        <f t="shared" si="1"/>
        <v>78</v>
      </c>
      <c r="M15" s="157">
        <f t="shared" si="0"/>
        <v>0</v>
      </c>
      <c r="N15" s="141" t="str">
        <f t="shared" si="2"/>
        <v>gut</v>
      </c>
      <c r="O15" s="157">
        <v>9</v>
      </c>
    </row>
    <row r="16" spans="1:15" ht="16.5" customHeight="1" x14ac:dyDescent="0.25">
      <c r="A16" s="119" t="s">
        <v>42</v>
      </c>
      <c r="B16" s="38" t="s">
        <v>43</v>
      </c>
      <c r="C16" s="38" t="s">
        <v>44</v>
      </c>
      <c r="D16" s="25" t="s">
        <v>45</v>
      </c>
      <c r="E16" s="24" t="s">
        <v>143</v>
      </c>
      <c r="F16" s="76">
        <v>18</v>
      </c>
      <c r="G16" s="76">
        <v>15</v>
      </c>
      <c r="H16" s="77">
        <v>17</v>
      </c>
      <c r="I16" s="76">
        <v>10</v>
      </c>
      <c r="J16" s="76">
        <v>14</v>
      </c>
      <c r="K16" s="107"/>
      <c r="L16" s="157">
        <f t="shared" si="1"/>
        <v>74</v>
      </c>
      <c r="M16" s="157">
        <f t="shared" si="0"/>
        <v>0</v>
      </c>
      <c r="N16" s="141" t="str">
        <f t="shared" si="2"/>
        <v>gut</v>
      </c>
      <c r="O16" s="157">
        <v>10</v>
      </c>
    </row>
    <row r="17" spans="1:15" ht="16.5" customHeight="1" x14ac:dyDescent="0.25">
      <c r="A17" s="120" t="s">
        <v>46</v>
      </c>
      <c r="B17" s="85" t="s">
        <v>47</v>
      </c>
      <c r="C17" s="85" t="s">
        <v>48</v>
      </c>
      <c r="D17" s="82" t="s">
        <v>49</v>
      </c>
      <c r="E17" s="81" t="s">
        <v>140</v>
      </c>
      <c r="F17" s="84">
        <v>19</v>
      </c>
      <c r="G17" s="84">
        <v>20</v>
      </c>
      <c r="H17" s="84">
        <v>0</v>
      </c>
      <c r="I17" s="84">
        <v>19</v>
      </c>
      <c r="J17" s="84">
        <v>14</v>
      </c>
      <c r="K17" s="107"/>
      <c r="L17" s="158">
        <f t="shared" si="1"/>
        <v>72</v>
      </c>
      <c r="M17" s="158">
        <f>COUNTIF(F17:K17,0)</f>
        <v>1</v>
      </c>
      <c r="N17" s="147" t="str">
        <f t="shared" si="2"/>
        <v>nicht bestanden</v>
      </c>
      <c r="O17" s="158"/>
    </row>
    <row r="18" spans="1:15" ht="16.5" customHeight="1" x14ac:dyDescent="0.25">
      <c r="A18" s="120" t="s">
        <v>50</v>
      </c>
      <c r="B18" s="81" t="s">
        <v>51</v>
      </c>
      <c r="C18" s="81" t="s">
        <v>52</v>
      </c>
      <c r="D18" s="82" t="s">
        <v>53</v>
      </c>
      <c r="E18" s="81" t="s">
        <v>142</v>
      </c>
      <c r="F18" s="83">
        <v>19</v>
      </c>
      <c r="G18" s="84">
        <v>20</v>
      </c>
      <c r="H18" s="84">
        <v>17</v>
      </c>
      <c r="I18" s="84">
        <v>0</v>
      </c>
      <c r="J18" s="84">
        <v>14</v>
      </c>
      <c r="K18" s="107"/>
      <c r="L18" s="158">
        <f t="shared" si="1"/>
        <v>70</v>
      </c>
      <c r="M18" s="158">
        <f t="shared" ref="M18:M40" si="3">COUNTIF(F18:K18,0)</f>
        <v>1</v>
      </c>
      <c r="N18" s="147" t="str">
        <f t="shared" si="2"/>
        <v>nicht bestanden</v>
      </c>
      <c r="O18" s="158"/>
    </row>
    <row r="19" spans="1:15" ht="16.5" customHeight="1" x14ac:dyDescent="0.25">
      <c r="A19" s="120" t="s">
        <v>54</v>
      </c>
      <c r="B19" s="85" t="s">
        <v>55</v>
      </c>
      <c r="C19" s="85" t="s">
        <v>56</v>
      </c>
      <c r="D19" s="82" t="s">
        <v>57</v>
      </c>
      <c r="E19" s="81" t="s">
        <v>142</v>
      </c>
      <c r="F19" s="84">
        <v>14</v>
      </c>
      <c r="G19" s="84">
        <v>0</v>
      </c>
      <c r="H19" s="84">
        <v>20</v>
      </c>
      <c r="I19" s="84">
        <v>16</v>
      </c>
      <c r="J19" s="84">
        <v>20</v>
      </c>
      <c r="K19" s="107"/>
      <c r="L19" s="158">
        <f t="shared" si="1"/>
        <v>70</v>
      </c>
      <c r="M19" s="158">
        <f t="shared" si="3"/>
        <v>1</v>
      </c>
      <c r="N19" s="147" t="str">
        <f t="shared" si="2"/>
        <v>nicht bestanden</v>
      </c>
      <c r="O19" s="158"/>
    </row>
    <row r="20" spans="1:15" ht="16.5" customHeight="1" x14ac:dyDescent="0.25">
      <c r="A20" s="120" t="s">
        <v>58</v>
      </c>
      <c r="B20" s="85" t="s">
        <v>59</v>
      </c>
      <c r="C20" s="85" t="s">
        <v>60</v>
      </c>
      <c r="D20" s="82" t="s">
        <v>61</v>
      </c>
      <c r="E20" s="81" t="s">
        <v>138</v>
      </c>
      <c r="F20" s="84">
        <v>18</v>
      </c>
      <c r="G20" s="84">
        <v>17</v>
      </c>
      <c r="H20" s="84">
        <v>13</v>
      </c>
      <c r="I20" s="84">
        <v>0</v>
      </c>
      <c r="J20" s="84">
        <v>18</v>
      </c>
      <c r="K20" s="107"/>
      <c r="L20" s="158">
        <f t="shared" si="1"/>
        <v>66</v>
      </c>
      <c r="M20" s="158">
        <f t="shared" si="3"/>
        <v>1</v>
      </c>
      <c r="N20" s="147" t="str">
        <f t="shared" si="2"/>
        <v>nicht bestanden</v>
      </c>
      <c r="O20" s="158" t="s">
        <v>173</v>
      </c>
    </row>
    <row r="21" spans="1:15" ht="16.5" customHeight="1" x14ac:dyDescent="0.25">
      <c r="A21" s="120" t="s">
        <v>62</v>
      </c>
      <c r="B21" s="85" t="s">
        <v>63</v>
      </c>
      <c r="C21" s="85" t="s">
        <v>64</v>
      </c>
      <c r="D21" s="85" t="s">
        <v>65</v>
      </c>
      <c r="E21" s="81" t="s">
        <v>140</v>
      </c>
      <c r="F21" s="84">
        <v>18</v>
      </c>
      <c r="G21" s="84">
        <v>12</v>
      </c>
      <c r="H21" s="84">
        <v>0</v>
      </c>
      <c r="I21" s="84">
        <v>20</v>
      </c>
      <c r="J21" s="84">
        <v>14</v>
      </c>
      <c r="K21" s="107"/>
      <c r="L21" s="158">
        <f t="shared" si="1"/>
        <v>64</v>
      </c>
      <c r="M21" s="158">
        <f t="shared" si="3"/>
        <v>1</v>
      </c>
      <c r="N21" s="147" t="str">
        <f t="shared" si="2"/>
        <v>nicht bestanden</v>
      </c>
      <c r="O21" s="158"/>
    </row>
    <row r="22" spans="1:15" ht="16.5" customHeight="1" x14ac:dyDescent="0.25">
      <c r="A22" s="120" t="s">
        <v>66</v>
      </c>
      <c r="B22" s="85" t="s">
        <v>67</v>
      </c>
      <c r="C22" s="85" t="s">
        <v>68</v>
      </c>
      <c r="D22" s="82" t="s">
        <v>69</v>
      </c>
      <c r="E22" s="81" t="s">
        <v>145</v>
      </c>
      <c r="F22" s="84">
        <v>20</v>
      </c>
      <c r="G22" s="84">
        <v>16</v>
      </c>
      <c r="H22" s="84">
        <v>11</v>
      </c>
      <c r="I22" s="84">
        <v>16</v>
      </c>
      <c r="J22" s="84">
        <v>0</v>
      </c>
      <c r="K22" s="107"/>
      <c r="L22" s="158">
        <f t="shared" si="1"/>
        <v>63</v>
      </c>
      <c r="M22" s="158">
        <f t="shared" si="3"/>
        <v>1</v>
      </c>
      <c r="N22" s="147" t="str">
        <f t="shared" si="2"/>
        <v>nicht bestanden</v>
      </c>
      <c r="O22" s="159"/>
    </row>
    <row r="23" spans="1:15" ht="16.5" customHeight="1" x14ac:dyDescent="0.25">
      <c r="A23" s="120" t="s">
        <v>70</v>
      </c>
      <c r="B23" s="85" t="s">
        <v>71</v>
      </c>
      <c r="C23" s="85" t="s">
        <v>72</v>
      </c>
      <c r="D23" s="85" t="s">
        <v>73</v>
      </c>
      <c r="E23" s="81" t="s">
        <v>142</v>
      </c>
      <c r="F23" s="84">
        <v>15</v>
      </c>
      <c r="G23" s="84">
        <v>0</v>
      </c>
      <c r="H23" s="84">
        <v>19</v>
      </c>
      <c r="I23" s="84">
        <v>14</v>
      </c>
      <c r="J23" s="84">
        <v>15</v>
      </c>
      <c r="K23" s="107"/>
      <c r="L23" s="158">
        <f t="shared" si="1"/>
        <v>63</v>
      </c>
      <c r="M23" s="158">
        <f t="shared" si="3"/>
        <v>1</v>
      </c>
      <c r="N23" s="147" t="str">
        <f t="shared" si="2"/>
        <v>nicht bestanden</v>
      </c>
      <c r="O23" s="159"/>
    </row>
    <row r="24" spans="1:15" ht="16.5" customHeight="1" x14ac:dyDescent="0.25">
      <c r="A24" s="120" t="s">
        <v>74</v>
      </c>
      <c r="B24" s="85" t="s">
        <v>75</v>
      </c>
      <c r="C24" s="85" t="s">
        <v>13</v>
      </c>
      <c r="D24" s="85" t="s">
        <v>76</v>
      </c>
      <c r="E24" s="81" t="s">
        <v>144</v>
      </c>
      <c r="F24" s="84">
        <v>19</v>
      </c>
      <c r="G24" s="84">
        <v>12</v>
      </c>
      <c r="H24" s="84">
        <v>17</v>
      </c>
      <c r="I24" s="84">
        <v>0</v>
      </c>
      <c r="J24" s="84">
        <v>13</v>
      </c>
      <c r="K24" s="107"/>
      <c r="L24" s="158">
        <f t="shared" si="1"/>
        <v>61</v>
      </c>
      <c r="M24" s="158">
        <f t="shared" si="3"/>
        <v>1</v>
      </c>
      <c r="N24" s="147" t="str">
        <f t="shared" si="2"/>
        <v>nicht bestanden</v>
      </c>
      <c r="O24" s="159"/>
    </row>
    <row r="25" spans="1:15" ht="16.5" customHeight="1" x14ac:dyDescent="0.25">
      <c r="A25" s="120" t="s">
        <v>77</v>
      </c>
      <c r="B25" s="85" t="s">
        <v>78</v>
      </c>
      <c r="C25" s="85" t="s">
        <v>79</v>
      </c>
      <c r="D25" s="82" t="s">
        <v>80</v>
      </c>
      <c r="E25" s="81" t="s">
        <v>138</v>
      </c>
      <c r="F25" s="84">
        <v>19</v>
      </c>
      <c r="G25" s="84">
        <v>11</v>
      </c>
      <c r="H25" s="84">
        <v>9</v>
      </c>
      <c r="I25" s="84">
        <v>0</v>
      </c>
      <c r="J25" s="84">
        <v>19</v>
      </c>
      <c r="K25" s="107"/>
      <c r="L25" s="158">
        <f t="shared" si="1"/>
        <v>58</v>
      </c>
      <c r="M25" s="158">
        <f t="shared" si="3"/>
        <v>1</v>
      </c>
      <c r="N25" s="147" t="str">
        <f t="shared" si="2"/>
        <v>nicht bestanden</v>
      </c>
      <c r="O25" s="159"/>
    </row>
    <row r="26" spans="1:15" ht="16.5" customHeight="1" x14ac:dyDescent="0.25">
      <c r="A26" s="120" t="s">
        <v>81</v>
      </c>
      <c r="B26" s="85" t="s">
        <v>82</v>
      </c>
      <c r="C26" s="85" t="s">
        <v>83</v>
      </c>
      <c r="D26" s="82" t="s">
        <v>84</v>
      </c>
      <c r="E26" s="81" t="s">
        <v>139</v>
      </c>
      <c r="F26" s="84">
        <v>0</v>
      </c>
      <c r="G26" s="84">
        <v>0</v>
      </c>
      <c r="H26" s="84">
        <v>20</v>
      </c>
      <c r="I26" s="84">
        <v>19</v>
      </c>
      <c r="J26" s="84">
        <v>17</v>
      </c>
      <c r="K26" s="107"/>
      <c r="L26" s="158">
        <f t="shared" si="1"/>
        <v>56</v>
      </c>
      <c r="M26" s="158">
        <f t="shared" si="3"/>
        <v>2</v>
      </c>
      <c r="N26" s="147" t="str">
        <f t="shared" si="2"/>
        <v>nicht bestanden</v>
      </c>
      <c r="O26" s="159"/>
    </row>
    <row r="27" spans="1:15" ht="16.5" customHeight="1" x14ac:dyDescent="0.25">
      <c r="A27" s="120" t="s">
        <v>85</v>
      </c>
      <c r="B27" s="85" t="s">
        <v>86</v>
      </c>
      <c r="C27" s="85" t="s">
        <v>87</v>
      </c>
      <c r="D27" s="82" t="s">
        <v>88</v>
      </c>
      <c r="E27" s="81" t="s">
        <v>143</v>
      </c>
      <c r="F27" s="84">
        <v>17</v>
      </c>
      <c r="G27" s="84">
        <v>17</v>
      </c>
      <c r="H27" s="84">
        <v>19</v>
      </c>
      <c r="I27" s="84">
        <v>0</v>
      </c>
      <c r="J27" s="84">
        <v>0</v>
      </c>
      <c r="K27" s="107"/>
      <c r="L27" s="158">
        <f t="shared" si="1"/>
        <v>53</v>
      </c>
      <c r="M27" s="158">
        <f t="shared" si="3"/>
        <v>2</v>
      </c>
      <c r="N27" s="147" t="str">
        <f t="shared" si="2"/>
        <v>nicht bestanden</v>
      </c>
      <c r="O27" s="159"/>
    </row>
    <row r="28" spans="1:15" ht="16.5" customHeight="1" x14ac:dyDescent="0.25">
      <c r="A28" s="120" t="s">
        <v>89</v>
      </c>
      <c r="B28" s="85" t="s">
        <v>90</v>
      </c>
      <c r="C28" s="85" t="s">
        <v>91</v>
      </c>
      <c r="D28" s="82" t="s">
        <v>92</v>
      </c>
      <c r="E28" s="81" t="s">
        <v>143</v>
      </c>
      <c r="F28" s="84">
        <v>0</v>
      </c>
      <c r="G28" s="84">
        <v>0</v>
      </c>
      <c r="H28" s="84">
        <v>18</v>
      </c>
      <c r="I28" s="84">
        <v>17</v>
      </c>
      <c r="J28" s="84">
        <v>16</v>
      </c>
      <c r="K28" s="107"/>
      <c r="L28" s="158">
        <f t="shared" si="1"/>
        <v>51</v>
      </c>
      <c r="M28" s="158">
        <f t="shared" si="3"/>
        <v>2</v>
      </c>
      <c r="N28" s="147" t="str">
        <f t="shared" si="2"/>
        <v>nicht bestanden</v>
      </c>
      <c r="O28" s="159"/>
    </row>
    <row r="29" spans="1:15" ht="16.5" customHeight="1" x14ac:dyDescent="0.25">
      <c r="A29" s="120" t="s">
        <v>93</v>
      </c>
      <c r="B29" s="85" t="s">
        <v>94</v>
      </c>
      <c r="C29" s="85" t="s">
        <v>95</v>
      </c>
      <c r="D29" s="82" t="s">
        <v>96</v>
      </c>
      <c r="E29" s="81" t="s">
        <v>142</v>
      </c>
      <c r="F29" s="84">
        <v>0</v>
      </c>
      <c r="G29" s="84">
        <v>14</v>
      </c>
      <c r="H29" s="84">
        <v>0</v>
      </c>
      <c r="I29" s="84">
        <v>16</v>
      </c>
      <c r="J29" s="84">
        <v>17</v>
      </c>
      <c r="K29" s="107"/>
      <c r="L29" s="158">
        <f t="shared" si="1"/>
        <v>47</v>
      </c>
      <c r="M29" s="158">
        <f t="shared" si="3"/>
        <v>2</v>
      </c>
      <c r="N29" s="147" t="str">
        <f t="shared" si="2"/>
        <v>nicht bestanden</v>
      </c>
      <c r="O29" s="159"/>
    </row>
    <row r="30" spans="1:15" ht="16.5" customHeight="1" x14ac:dyDescent="0.25">
      <c r="A30" s="120" t="s">
        <v>97</v>
      </c>
      <c r="B30" s="85" t="s">
        <v>98</v>
      </c>
      <c r="C30" s="85" t="s">
        <v>99</v>
      </c>
      <c r="D30" s="82" t="s">
        <v>100</v>
      </c>
      <c r="E30" s="81" t="s">
        <v>138</v>
      </c>
      <c r="F30" s="84">
        <v>16</v>
      </c>
      <c r="G30" s="84">
        <v>0</v>
      </c>
      <c r="H30" s="84">
        <v>8</v>
      </c>
      <c r="I30" s="84">
        <v>17</v>
      </c>
      <c r="J30" s="84">
        <v>0</v>
      </c>
      <c r="K30" s="107"/>
      <c r="L30" s="158">
        <f t="shared" si="1"/>
        <v>41</v>
      </c>
      <c r="M30" s="158">
        <f t="shared" si="3"/>
        <v>2</v>
      </c>
      <c r="N30" s="147" t="str">
        <f t="shared" si="2"/>
        <v>nicht bestanden</v>
      </c>
      <c r="O30" s="159"/>
    </row>
    <row r="31" spans="1:15" ht="16.5" customHeight="1" x14ac:dyDescent="0.25">
      <c r="A31" s="120" t="s">
        <v>101</v>
      </c>
      <c r="B31" s="85" t="s">
        <v>102</v>
      </c>
      <c r="C31" s="85" t="s">
        <v>52</v>
      </c>
      <c r="D31" s="81" t="s">
        <v>103</v>
      </c>
      <c r="E31" s="81" t="s">
        <v>141</v>
      </c>
      <c r="F31" s="83">
        <v>0</v>
      </c>
      <c r="G31" s="84">
        <v>20</v>
      </c>
      <c r="H31" s="84">
        <v>0</v>
      </c>
      <c r="I31" s="84">
        <v>0</v>
      </c>
      <c r="J31" s="84">
        <v>19</v>
      </c>
      <c r="K31" s="107"/>
      <c r="L31" s="158">
        <f>SUM(F31:J31)</f>
        <v>39</v>
      </c>
      <c r="M31" s="158">
        <f t="shared" si="3"/>
        <v>3</v>
      </c>
      <c r="N31" s="147" t="str">
        <f t="shared" si="2"/>
        <v>nicht bestanden</v>
      </c>
      <c r="O31" s="159"/>
    </row>
    <row r="32" spans="1:15" ht="16.5" customHeight="1" x14ac:dyDescent="0.25">
      <c r="A32" s="120" t="s">
        <v>104</v>
      </c>
      <c r="B32" s="81" t="s">
        <v>105</v>
      </c>
      <c r="C32" s="85" t="s">
        <v>106</v>
      </c>
      <c r="D32" s="82" t="s">
        <v>107</v>
      </c>
      <c r="E32" s="81" t="s">
        <v>145</v>
      </c>
      <c r="F32" s="84">
        <v>0</v>
      </c>
      <c r="G32" s="84">
        <v>18</v>
      </c>
      <c r="H32" s="84">
        <v>14</v>
      </c>
      <c r="I32" s="84">
        <v>0</v>
      </c>
      <c r="J32" s="84">
        <v>6</v>
      </c>
      <c r="K32" s="107"/>
      <c r="L32" s="158">
        <f t="shared" ref="L32:L40" si="4">SUM(F32:J32)</f>
        <v>38</v>
      </c>
      <c r="M32" s="158">
        <f t="shared" si="3"/>
        <v>2</v>
      </c>
      <c r="N32" s="147" t="str">
        <f t="shared" si="2"/>
        <v>nicht bestanden</v>
      </c>
      <c r="O32" s="159"/>
    </row>
    <row r="33" spans="1:15" ht="16.5" customHeight="1" x14ac:dyDescent="0.25">
      <c r="A33" s="120" t="s">
        <v>108</v>
      </c>
      <c r="B33" s="85" t="s">
        <v>109</v>
      </c>
      <c r="C33" s="85" t="s">
        <v>110</v>
      </c>
      <c r="D33" s="82" t="s">
        <v>111</v>
      </c>
      <c r="E33" s="81" t="s">
        <v>142</v>
      </c>
      <c r="F33" s="84">
        <v>18</v>
      </c>
      <c r="G33" s="84">
        <v>0</v>
      </c>
      <c r="H33" s="84">
        <v>12</v>
      </c>
      <c r="I33" s="84">
        <v>0</v>
      </c>
      <c r="J33" s="84">
        <v>0</v>
      </c>
      <c r="K33" s="107"/>
      <c r="L33" s="158">
        <f t="shared" si="4"/>
        <v>30</v>
      </c>
      <c r="M33" s="158">
        <f t="shared" si="3"/>
        <v>3</v>
      </c>
      <c r="N33" s="147" t="str">
        <f t="shared" si="2"/>
        <v>nicht bestanden</v>
      </c>
      <c r="O33" s="159"/>
    </row>
    <row r="34" spans="1:15" ht="16.5" customHeight="1" x14ac:dyDescent="0.25">
      <c r="A34" s="120" t="s">
        <v>112</v>
      </c>
      <c r="B34" s="85" t="s">
        <v>113</v>
      </c>
      <c r="C34" s="85" t="s">
        <v>114</v>
      </c>
      <c r="D34" s="82" t="s">
        <v>115</v>
      </c>
      <c r="E34" s="81" t="s">
        <v>139</v>
      </c>
      <c r="F34" s="84">
        <v>12</v>
      </c>
      <c r="G34" s="84">
        <v>8</v>
      </c>
      <c r="H34" s="84">
        <v>0</v>
      </c>
      <c r="I34" s="84">
        <v>0</v>
      </c>
      <c r="J34" s="84">
        <v>5</v>
      </c>
      <c r="K34" s="107"/>
      <c r="L34" s="158">
        <f t="shared" si="4"/>
        <v>25</v>
      </c>
      <c r="M34" s="158">
        <f t="shared" si="3"/>
        <v>2</v>
      </c>
      <c r="N34" s="147" t="str">
        <f t="shared" si="2"/>
        <v>nicht bestanden</v>
      </c>
      <c r="O34" s="159"/>
    </row>
    <row r="35" spans="1:15" ht="16.5" customHeight="1" x14ac:dyDescent="0.25">
      <c r="A35" s="120" t="s">
        <v>116</v>
      </c>
      <c r="B35" s="85" t="s">
        <v>117</v>
      </c>
      <c r="C35" s="85" t="s">
        <v>118</v>
      </c>
      <c r="D35" s="82" t="s">
        <v>119</v>
      </c>
      <c r="E35" s="81" t="s">
        <v>141</v>
      </c>
      <c r="F35" s="84">
        <v>12</v>
      </c>
      <c r="G35" s="84">
        <v>0</v>
      </c>
      <c r="H35" s="84">
        <v>0</v>
      </c>
      <c r="I35" s="84">
        <v>0</v>
      </c>
      <c r="J35" s="84">
        <v>12</v>
      </c>
      <c r="K35" s="107"/>
      <c r="L35" s="158">
        <f t="shared" si="4"/>
        <v>24</v>
      </c>
      <c r="M35" s="158">
        <f t="shared" si="3"/>
        <v>3</v>
      </c>
      <c r="N35" s="147" t="str">
        <f t="shared" si="2"/>
        <v>nicht bestanden</v>
      </c>
      <c r="O35" s="159"/>
    </row>
    <row r="36" spans="1:15" ht="16.5" customHeight="1" x14ac:dyDescent="0.25">
      <c r="A36" s="120" t="s">
        <v>120</v>
      </c>
      <c r="B36" s="85" t="s">
        <v>121</v>
      </c>
      <c r="C36" s="85" t="s">
        <v>122</v>
      </c>
      <c r="D36" s="82" t="s">
        <v>123</v>
      </c>
      <c r="E36" s="81" t="s">
        <v>138</v>
      </c>
      <c r="F36" s="84">
        <v>0</v>
      </c>
      <c r="G36" s="84">
        <v>0</v>
      </c>
      <c r="H36" s="84"/>
      <c r="I36" s="84">
        <v>0</v>
      </c>
      <c r="J36" s="84">
        <v>15</v>
      </c>
      <c r="K36" s="107"/>
      <c r="L36" s="158">
        <f t="shared" si="4"/>
        <v>15</v>
      </c>
      <c r="M36" s="158">
        <f t="shared" si="3"/>
        <v>3</v>
      </c>
      <c r="N36" s="147" t="str">
        <f t="shared" si="2"/>
        <v>nicht bestanden</v>
      </c>
      <c r="O36" s="159"/>
    </row>
    <row r="37" spans="1:15" ht="16.5" customHeight="1" x14ac:dyDescent="0.25">
      <c r="A37" s="120" t="s">
        <v>124</v>
      </c>
      <c r="B37" s="81" t="s">
        <v>125</v>
      </c>
      <c r="C37" s="85" t="s">
        <v>95</v>
      </c>
      <c r="D37" s="82" t="s">
        <v>126</v>
      </c>
      <c r="E37" s="81" t="s">
        <v>139</v>
      </c>
      <c r="F37" s="84">
        <v>0</v>
      </c>
      <c r="G37" s="84">
        <v>0</v>
      </c>
      <c r="H37" s="84">
        <v>0</v>
      </c>
      <c r="I37" s="84">
        <v>0</v>
      </c>
      <c r="J37" s="84">
        <v>0</v>
      </c>
      <c r="K37" s="107"/>
      <c r="L37" s="158">
        <f t="shared" si="4"/>
        <v>0</v>
      </c>
      <c r="M37" s="158">
        <f t="shared" si="3"/>
        <v>5</v>
      </c>
      <c r="N37" s="147" t="str">
        <f t="shared" si="2"/>
        <v>nicht bestanden</v>
      </c>
      <c r="O37" s="159"/>
    </row>
    <row r="38" spans="1:15" ht="16.5" customHeight="1" x14ac:dyDescent="0.25">
      <c r="A38" s="121" t="s">
        <v>127</v>
      </c>
      <c r="B38" s="78" t="s">
        <v>128</v>
      </c>
      <c r="C38" s="78" t="s">
        <v>129</v>
      </c>
      <c r="D38" s="79" t="s">
        <v>130</v>
      </c>
      <c r="E38" s="78" t="s">
        <v>143</v>
      </c>
      <c r="F38" s="80"/>
      <c r="G38" s="80"/>
      <c r="H38" s="80"/>
      <c r="I38" s="80"/>
      <c r="J38" s="80"/>
      <c r="K38" s="107"/>
      <c r="L38" s="160"/>
      <c r="M38" s="160"/>
      <c r="N38" s="151" t="s">
        <v>146</v>
      </c>
      <c r="O38" s="161"/>
    </row>
    <row r="39" spans="1:15" ht="16.5" customHeight="1" x14ac:dyDescent="0.25">
      <c r="A39" s="121" t="s">
        <v>131</v>
      </c>
      <c r="B39" s="78" t="s">
        <v>132</v>
      </c>
      <c r="C39" s="78" t="s">
        <v>133</v>
      </c>
      <c r="D39" s="78" t="s">
        <v>134</v>
      </c>
      <c r="E39" s="78" t="s">
        <v>142</v>
      </c>
      <c r="F39" s="80"/>
      <c r="G39" s="80"/>
      <c r="H39" s="80"/>
      <c r="I39" s="80"/>
      <c r="J39" s="80"/>
      <c r="K39" s="107"/>
      <c r="L39" s="160"/>
      <c r="M39" s="160"/>
      <c r="N39" s="151" t="s">
        <v>146</v>
      </c>
      <c r="O39" s="161"/>
    </row>
    <row r="40" spans="1:15" ht="16.5" customHeight="1" x14ac:dyDescent="0.25">
      <c r="A40" s="121">
        <v>0</v>
      </c>
      <c r="B40" s="78" t="s">
        <v>135</v>
      </c>
      <c r="C40" s="78" t="s">
        <v>136</v>
      </c>
      <c r="D40" s="79" t="s">
        <v>137</v>
      </c>
      <c r="E40" s="78" t="s">
        <v>142</v>
      </c>
      <c r="F40" s="80"/>
      <c r="G40" s="80"/>
      <c r="H40" s="80"/>
      <c r="I40" s="80"/>
      <c r="J40" s="80"/>
      <c r="K40" s="107"/>
      <c r="L40" s="160"/>
      <c r="M40" s="160"/>
      <c r="N40" s="151" t="s">
        <v>146</v>
      </c>
      <c r="O40" s="161"/>
    </row>
    <row r="41" spans="1:15" ht="17.55" customHeight="1" x14ac:dyDescent="0.25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107"/>
      <c r="L41" s="33"/>
      <c r="M41" s="33"/>
      <c r="N41" s="33"/>
      <c r="O41" s="33"/>
    </row>
    <row r="42" spans="1:15" ht="16.5" customHeight="1" x14ac:dyDescent="0.25">
      <c r="A42" s="72" t="s">
        <v>161</v>
      </c>
      <c r="B42" s="72"/>
      <c r="C42" s="72"/>
      <c r="D42" s="72"/>
      <c r="E42" s="73">
        <f>10/31</f>
        <v>0.32258064516129031</v>
      </c>
      <c r="F42" s="73"/>
      <c r="G42" s="73"/>
      <c r="H42" s="73"/>
      <c r="I42" s="73"/>
      <c r="J42" s="73"/>
      <c r="K42" s="73"/>
      <c r="L42" s="73"/>
      <c r="M42" s="73"/>
      <c r="N42" s="73"/>
      <c r="O42" s="73"/>
    </row>
  </sheetData>
  <mergeCells count="24">
    <mergeCell ref="O4:O6"/>
    <mergeCell ref="F5:F6"/>
    <mergeCell ref="G5:G6"/>
    <mergeCell ref="A1:D2"/>
    <mergeCell ref="F1:H1"/>
    <mergeCell ref="I1:K2"/>
    <mergeCell ref="K5:K6"/>
    <mergeCell ref="A42:D42"/>
    <mergeCell ref="E42:O42"/>
    <mergeCell ref="A3:C3"/>
    <mergeCell ref="E3:J3"/>
    <mergeCell ref="L3:O3"/>
    <mergeCell ref="A4:A6"/>
    <mergeCell ref="B4:B6"/>
    <mergeCell ref="C4:C6"/>
    <mergeCell ref="D4:D6"/>
    <mergeCell ref="E4:E6"/>
    <mergeCell ref="M4:M6"/>
    <mergeCell ref="N4:N6"/>
    <mergeCell ref="L1:L2"/>
    <mergeCell ref="F2:H2"/>
    <mergeCell ref="H5:H6"/>
    <mergeCell ref="I5:I6"/>
    <mergeCell ref="J5:J6"/>
  </mergeCells>
  <pageMargins left="0.31496062992125984" right="0.31496062992125984" top="0.55118110236220474" bottom="0.35433070866141736" header="0.31496062992125984" footer="0.31496062992125984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2ABBC-066F-4DA7-9D4D-A5A01F0A89EC}">
  <sheetPr>
    <pageSetUpPr fitToPage="1"/>
  </sheetPr>
  <dimension ref="A1:Q41"/>
  <sheetViews>
    <sheetView zoomScale="75" zoomScaleNormal="75" workbookViewId="0">
      <pane xSplit="5" ySplit="6" topLeftCell="F7" activePane="bottomRight" state="frozen"/>
      <selection pane="topRight" activeCell="F1" sqref="F1"/>
      <selection pane="bottomLeft" activeCell="A7" sqref="A7"/>
      <selection pane="bottomRight" sqref="A1:D2"/>
    </sheetView>
  </sheetViews>
  <sheetFormatPr baseColWidth="10" defaultColWidth="8.88671875" defaultRowHeight="13.2" x14ac:dyDescent="0.25"/>
  <cols>
    <col min="1" max="1" width="10.5546875" style="1" customWidth="1"/>
    <col min="2" max="2" width="17.77734375" style="1" bestFit="1" customWidth="1"/>
    <col min="3" max="3" width="15.109375" style="1" customWidth="1"/>
    <col min="4" max="4" width="37.44140625" style="1" bestFit="1" customWidth="1"/>
    <col min="5" max="5" width="14.44140625" style="1" bestFit="1" customWidth="1"/>
    <col min="6" max="10" width="11.5546875" style="1" customWidth="1"/>
    <col min="11" max="11" width="4.6640625" style="1" customWidth="1"/>
    <col min="12" max="15" width="15.109375" style="1" customWidth="1"/>
    <col min="16" max="16384" width="8.88671875" style="1"/>
  </cols>
  <sheetData>
    <row r="1" spans="1:17" ht="25.05" customHeight="1" x14ac:dyDescent="0.25">
      <c r="A1" s="39" t="s">
        <v>370</v>
      </c>
      <c r="B1" s="40"/>
      <c r="C1" s="40"/>
      <c r="D1" s="41"/>
      <c r="E1" s="42" t="s">
        <v>147</v>
      </c>
      <c r="F1" s="43" t="s">
        <v>148</v>
      </c>
      <c r="G1" s="43"/>
      <c r="H1" s="44"/>
      <c r="I1" s="26"/>
      <c r="J1" s="26"/>
      <c r="K1" s="27"/>
      <c r="L1" s="45" t="s">
        <v>149</v>
      </c>
      <c r="M1" s="46" t="s">
        <v>163</v>
      </c>
      <c r="N1" s="46" t="s">
        <v>164</v>
      </c>
      <c r="O1" s="46" t="s">
        <v>165</v>
      </c>
    </row>
    <row r="2" spans="1:17" ht="31.05" customHeight="1" x14ac:dyDescent="0.25">
      <c r="A2" s="47"/>
      <c r="B2" s="48"/>
      <c r="C2" s="48"/>
      <c r="D2" s="49"/>
      <c r="E2" s="50" t="s">
        <v>162</v>
      </c>
      <c r="F2" s="51" t="s">
        <v>163</v>
      </c>
      <c r="G2" s="52"/>
      <c r="H2" s="53"/>
      <c r="I2" s="26"/>
      <c r="J2" s="26"/>
      <c r="K2" s="27"/>
      <c r="L2" s="54"/>
      <c r="M2" s="46" t="s">
        <v>166</v>
      </c>
      <c r="N2" s="46" t="s">
        <v>171</v>
      </c>
      <c r="O2" s="29"/>
    </row>
    <row r="3" spans="1:17" ht="16.5" customHeight="1" x14ac:dyDescent="0.25">
      <c r="A3" s="5" t="s">
        <v>5</v>
      </c>
      <c r="B3" s="6"/>
      <c r="C3" s="7"/>
      <c r="D3" s="89">
        <v>45934</v>
      </c>
      <c r="E3" s="8"/>
      <c r="F3" s="9"/>
      <c r="G3" s="9"/>
      <c r="H3" s="9"/>
      <c r="I3" s="9"/>
      <c r="J3" s="10"/>
      <c r="K3" s="2"/>
      <c r="L3" s="11"/>
      <c r="M3" s="11"/>
      <c r="N3" s="11"/>
      <c r="O3" s="11"/>
    </row>
    <row r="4" spans="1:17" ht="33" customHeight="1" x14ac:dyDescent="0.25">
      <c r="A4" s="12" t="s">
        <v>0</v>
      </c>
      <c r="B4" s="15" t="s">
        <v>1</v>
      </c>
      <c r="C4" s="12" t="s">
        <v>2</v>
      </c>
      <c r="D4" s="18" t="s">
        <v>3</v>
      </c>
      <c r="E4" s="21" t="s">
        <v>4</v>
      </c>
      <c r="F4" s="62">
        <v>1</v>
      </c>
      <c r="G4" s="62">
        <v>2</v>
      </c>
      <c r="H4" s="62">
        <v>3</v>
      </c>
      <c r="I4" s="63">
        <v>4</v>
      </c>
      <c r="J4" s="64">
        <v>5</v>
      </c>
      <c r="K4" s="36"/>
      <c r="L4" s="105" t="s">
        <v>160</v>
      </c>
      <c r="M4" s="58" t="s">
        <v>155</v>
      </c>
      <c r="N4" s="59" t="s">
        <v>156</v>
      </c>
      <c r="O4" s="65" t="s">
        <v>157</v>
      </c>
    </row>
    <row r="5" spans="1:17" ht="16.5" customHeight="1" x14ac:dyDescent="0.25">
      <c r="A5" s="13"/>
      <c r="B5" s="16"/>
      <c r="C5" s="13"/>
      <c r="D5" s="19"/>
      <c r="E5" s="22"/>
      <c r="F5" s="61" t="s">
        <v>167</v>
      </c>
      <c r="G5" s="61" t="s">
        <v>168</v>
      </c>
      <c r="H5" s="61" t="s">
        <v>172</v>
      </c>
      <c r="I5" s="61" t="s">
        <v>169</v>
      </c>
      <c r="J5" s="61" t="s">
        <v>163</v>
      </c>
      <c r="K5" s="37"/>
      <c r="L5" s="75" t="s">
        <v>158</v>
      </c>
      <c r="M5" s="66"/>
      <c r="N5" s="67"/>
      <c r="O5" s="70"/>
    </row>
    <row r="6" spans="1:17" ht="16.5" customHeight="1" x14ac:dyDescent="0.25">
      <c r="A6" s="14"/>
      <c r="B6" s="17"/>
      <c r="C6" s="14"/>
      <c r="D6" s="20"/>
      <c r="E6" s="23"/>
      <c r="F6" s="71"/>
      <c r="G6" s="71"/>
      <c r="H6" s="71"/>
      <c r="I6" s="71"/>
      <c r="J6" s="71"/>
      <c r="K6" s="37"/>
      <c r="L6" s="134">
        <v>100</v>
      </c>
      <c r="M6" s="66"/>
      <c r="N6" s="67"/>
      <c r="O6" s="70"/>
    </row>
    <row r="7" spans="1:17" s="99" customFormat="1" ht="16.5" customHeight="1" x14ac:dyDescent="0.25">
      <c r="A7" s="97" t="s">
        <v>175</v>
      </c>
      <c r="B7" s="98" t="s">
        <v>55</v>
      </c>
      <c r="C7" s="98" t="s">
        <v>56</v>
      </c>
      <c r="D7" s="98" t="s">
        <v>176</v>
      </c>
      <c r="E7" s="98" t="s">
        <v>142</v>
      </c>
      <c r="F7" s="108">
        <v>20</v>
      </c>
      <c r="G7" s="108">
        <v>18</v>
      </c>
      <c r="H7" s="108">
        <v>19</v>
      </c>
      <c r="I7" s="108">
        <v>19</v>
      </c>
      <c r="J7" s="108">
        <v>18</v>
      </c>
      <c r="K7" s="153"/>
      <c r="L7" s="135">
        <f>SUM(F7:J7)</f>
        <v>94</v>
      </c>
      <c r="M7" s="136">
        <f t="shared" ref="M7:M35" si="0">COUNTIF(F7:K7,0)</f>
        <v>0</v>
      </c>
      <c r="N7" s="137" t="str">
        <f>IF(ISNUMBER(F7),IF(M7&gt;0,"nicht bestanden",IF(L7&lt;51,"nicht bestanden",IF(L7&lt;65,"bestanden",IF(L7&lt;81,"gut",IF(L7&lt;91,"sehr gut","vorzüglich"))))),"")</f>
        <v>vorzüglich</v>
      </c>
      <c r="O7" s="138" t="s">
        <v>159</v>
      </c>
    </row>
    <row r="8" spans="1:17" s="99" customFormat="1" ht="16.5" customHeight="1" x14ac:dyDescent="0.25">
      <c r="A8" s="97" t="s">
        <v>177</v>
      </c>
      <c r="B8" s="98" t="s">
        <v>178</v>
      </c>
      <c r="C8" s="98" t="s">
        <v>179</v>
      </c>
      <c r="D8" s="98" t="s">
        <v>180</v>
      </c>
      <c r="E8" s="98" t="s">
        <v>142</v>
      </c>
      <c r="F8" s="108">
        <v>16</v>
      </c>
      <c r="G8" s="108">
        <v>20</v>
      </c>
      <c r="H8" s="108">
        <v>15</v>
      </c>
      <c r="I8" s="108">
        <v>14</v>
      </c>
      <c r="J8" s="108">
        <v>18</v>
      </c>
      <c r="K8" s="153"/>
      <c r="L8" s="135">
        <f t="shared" ref="L8:L35" si="1">SUM(F8:J8)</f>
        <v>83</v>
      </c>
      <c r="M8" s="136">
        <f t="shared" si="0"/>
        <v>0</v>
      </c>
      <c r="N8" s="137" t="str">
        <f t="shared" ref="N8:N31" si="2">IF(ISNUMBER(F8),IF(M8&gt;0,"nicht bestanden",IF(L8&lt;51,"nicht bestanden",IF(L8&lt;65,"bestanden",IF(L8&lt;81,"gut",IF(L8&lt;91,"sehr gut","vorzüglich"))))),"")</f>
        <v>sehr gut</v>
      </c>
      <c r="O8" s="135">
        <v>2</v>
      </c>
    </row>
    <row r="9" spans="1:17" s="99" customFormat="1" ht="16.5" customHeight="1" x14ac:dyDescent="0.25">
      <c r="A9" s="97" t="s">
        <v>181</v>
      </c>
      <c r="B9" s="98" t="s">
        <v>182</v>
      </c>
      <c r="C9" s="98" t="s">
        <v>183</v>
      </c>
      <c r="D9" s="98" t="s">
        <v>184</v>
      </c>
      <c r="E9" s="98" t="s">
        <v>143</v>
      </c>
      <c r="F9" s="108">
        <v>14</v>
      </c>
      <c r="G9" s="87">
        <v>16</v>
      </c>
      <c r="H9" s="87">
        <v>13</v>
      </c>
      <c r="I9" s="87">
        <v>20</v>
      </c>
      <c r="J9" s="87">
        <v>16</v>
      </c>
      <c r="K9" s="153"/>
      <c r="L9" s="135">
        <f t="shared" si="1"/>
        <v>79</v>
      </c>
      <c r="M9" s="136">
        <f t="shared" si="0"/>
        <v>0</v>
      </c>
      <c r="N9" s="137" t="str">
        <f t="shared" si="2"/>
        <v>gut</v>
      </c>
      <c r="O9" s="135">
        <v>3</v>
      </c>
    </row>
    <row r="10" spans="1:17" ht="16.5" customHeight="1" x14ac:dyDescent="0.25">
      <c r="A10" s="90" t="s">
        <v>185</v>
      </c>
      <c r="B10" s="3" t="s">
        <v>186</v>
      </c>
      <c r="C10" s="3" t="s">
        <v>187</v>
      </c>
      <c r="D10" s="3" t="s">
        <v>188</v>
      </c>
      <c r="E10" s="3" t="s">
        <v>141</v>
      </c>
      <c r="F10" s="109">
        <v>14</v>
      </c>
      <c r="G10" s="77">
        <v>11</v>
      </c>
      <c r="H10" s="77">
        <v>14</v>
      </c>
      <c r="I10" s="77">
        <v>10</v>
      </c>
      <c r="J10" s="77">
        <v>16</v>
      </c>
      <c r="K10" s="154"/>
      <c r="L10" s="139">
        <f t="shared" si="1"/>
        <v>65</v>
      </c>
      <c r="M10" s="140">
        <f t="shared" si="0"/>
        <v>0</v>
      </c>
      <c r="N10" s="141" t="str">
        <f t="shared" si="2"/>
        <v>gut</v>
      </c>
      <c r="O10" s="139">
        <v>4</v>
      </c>
      <c r="Q10" s="99"/>
    </row>
    <row r="11" spans="1:17" ht="16.5" customHeight="1" x14ac:dyDescent="0.25">
      <c r="A11" s="90" t="s">
        <v>189</v>
      </c>
      <c r="B11" s="3" t="s">
        <v>190</v>
      </c>
      <c r="C11" s="3" t="s">
        <v>191</v>
      </c>
      <c r="D11" s="3" t="s">
        <v>192</v>
      </c>
      <c r="E11" s="3" t="s">
        <v>142</v>
      </c>
      <c r="F11" s="109">
        <v>18</v>
      </c>
      <c r="G11" s="109">
        <v>15</v>
      </c>
      <c r="H11" s="109">
        <v>4</v>
      </c>
      <c r="I11" s="109">
        <v>13</v>
      </c>
      <c r="J11" s="109">
        <v>15</v>
      </c>
      <c r="K11" s="154"/>
      <c r="L11" s="139">
        <f t="shared" si="1"/>
        <v>65</v>
      </c>
      <c r="M11" s="140">
        <f t="shared" si="0"/>
        <v>0</v>
      </c>
      <c r="N11" s="141" t="str">
        <f t="shared" si="2"/>
        <v>gut</v>
      </c>
      <c r="O11" s="139">
        <v>4</v>
      </c>
      <c r="Q11" s="99"/>
    </row>
    <row r="12" spans="1:17" ht="16.5" customHeight="1" x14ac:dyDescent="0.25">
      <c r="A12" s="90" t="s">
        <v>193</v>
      </c>
      <c r="B12" s="3" t="s">
        <v>194</v>
      </c>
      <c r="C12" s="3" t="s">
        <v>170</v>
      </c>
      <c r="D12" s="3" t="s">
        <v>195</v>
      </c>
      <c r="E12" s="3" t="s">
        <v>138</v>
      </c>
      <c r="F12" s="109">
        <v>10</v>
      </c>
      <c r="G12" s="109">
        <v>12</v>
      </c>
      <c r="H12" s="109">
        <v>17</v>
      </c>
      <c r="I12" s="109">
        <v>13</v>
      </c>
      <c r="J12" s="109">
        <v>10</v>
      </c>
      <c r="K12" s="154"/>
      <c r="L12" s="139">
        <f t="shared" si="1"/>
        <v>62</v>
      </c>
      <c r="M12" s="140">
        <f t="shared" si="0"/>
        <v>0</v>
      </c>
      <c r="N12" s="141" t="str">
        <f t="shared" si="2"/>
        <v>bestanden</v>
      </c>
      <c r="O12" s="139">
        <v>6</v>
      </c>
      <c r="Q12" s="99"/>
    </row>
    <row r="13" spans="1:17" ht="16.5" customHeight="1" x14ac:dyDescent="0.25">
      <c r="A13" s="90" t="s">
        <v>196</v>
      </c>
      <c r="B13" s="3" t="s">
        <v>28</v>
      </c>
      <c r="C13" s="3" t="s">
        <v>197</v>
      </c>
      <c r="D13" s="3" t="s">
        <v>198</v>
      </c>
      <c r="E13" s="3" t="s">
        <v>138</v>
      </c>
      <c r="F13" s="110">
        <v>9</v>
      </c>
      <c r="G13" s="77">
        <v>18</v>
      </c>
      <c r="H13" s="77">
        <v>5</v>
      </c>
      <c r="I13" s="77">
        <v>14</v>
      </c>
      <c r="J13" s="111">
        <v>15</v>
      </c>
      <c r="K13" s="154"/>
      <c r="L13" s="139">
        <f t="shared" si="1"/>
        <v>61</v>
      </c>
      <c r="M13" s="140">
        <f t="shared" si="0"/>
        <v>0</v>
      </c>
      <c r="N13" s="141" t="str">
        <f t="shared" si="2"/>
        <v>bestanden</v>
      </c>
      <c r="O13" s="139">
        <v>7</v>
      </c>
      <c r="Q13" s="99"/>
    </row>
    <row r="14" spans="1:17" ht="16.5" customHeight="1" x14ac:dyDescent="0.25">
      <c r="A14" s="100" t="s">
        <v>199</v>
      </c>
      <c r="B14" s="101" t="s">
        <v>200</v>
      </c>
      <c r="C14" s="101" t="s">
        <v>13</v>
      </c>
      <c r="D14" s="101" t="s">
        <v>201</v>
      </c>
      <c r="E14" s="101" t="s">
        <v>138</v>
      </c>
      <c r="F14" s="112">
        <v>20</v>
      </c>
      <c r="G14" s="112">
        <v>16</v>
      </c>
      <c r="H14" s="112">
        <v>0</v>
      </c>
      <c r="I14" s="112">
        <v>14</v>
      </c>
      <c r="J14" s="112">
        <v>18</v>
      </c>
      <c r="K14" s="155"/>
      <c r="L14" s="145">
        <f t="shared" si="1"/>
        <v>68</v>
      </c>
      <c r="M14" s="146">
        <f t="shared" si="0"/>
        <v>1</v>
      </c>
      <c r="N14" s="147" t="str">
        <f t="shared" si="2"/>
        <v>nicht bestanden</v>
      </c>
      <c r="O14" s="145"/>
      <c r="Q14" s="99"/>
    </row>
    <row r="15" spans="1:17" ht="16.5" customHeight="1" x14ac:dyDescent="0.25">
      <c r="A15" s="100" t="s">
        <v>202</v>
      </c>
      <c r="B15" s="101" t="s">
        <v>203</v>
      </c>
      <c r="C15" s="101" t="s">
        <v>204</v>
      </c>
      <c r="D15" s="101" t="s">
        <v>205</v>
      </c>
      <c r="E15" s="101" t="s">
        <v>144</v>
      </c>
      <c r="F15" s="113">
        <v>20</v>
      </c>
      <c r="G15" s="83">
        <v>0</v>
      </c>
      <c r="H15" s="83">
        <v>20</v>
      </c>
      <c r="I15" s="83">
        <v>10</v>
      </c>
      <c r="J15" s="83">
        <v>15</v>
      </c>
      <c r="K15" s="155"/>
      <c r="L15" s="145">
        <f t="shared" si="1"/>
        <v>65</v>
      </c>
      <c r="M15" s="146">
        <f t="shared" si="0"/>
        <v>1</v>
      </c>
      <c r="N15" s="147" t="str">
        <f t="shared" si="2"/>
        <v>nicht bestanden</v>
      </c>
      <c r="O15" s="145"/>
      <c r="Q15" s="99"/>
    </row>
    <row r="16" spans="1:17" ht="16.5" customHeight="1" x14ac:dyDescent="0.25">
      <c r="A16" s="100" t="s">
        <v>206</v>
      </c>
      <c r="B16" s="101" t="s">
        <v>207</v>
      </c>
      <c r="C16" s="101" t="s">
        <v>208</v>
      </c>
      <c r="D16" s="101" t="s">
        <v>209</v>
      </c>
      <c r="E16" s="101" t="s">
        <v>138</v>
      </c>
      <c r="F16" s="113">
        <v>0</v>
      </c>
      <c r="G16" s="83">
        <v>19</v>
      </c>
      <c r="H16" s="83">
        <v>7</v>
      </c>
      <c r="I16" s="83">
        <v>19</v>
      </c>
      <c r="J16" s="83">
        <v>17</v>
      </c>
      <c r="K16" s="155"/>
      <c r="L16" s="145">
        <f t="shared" si="1"/>
        <v>62</v>
      </c>
      <c r="M16" s="146">
        <f t="shared" si="0"/>
        <v>1</v>
      </c>
      <c r="N16" s="147" t="str">
        <f t="shared" si="2"/>
        <v>nicht bestanden</v>
      </c>
      <c r="O16" s="145"/>
      <c r="Q16" s="99"/>
    </row>
    <row r="17" spans="1:17" ht="16.5" customHeight="1" x14ac:dyDescent="0.25">
      <c r="A17" s="100" t="s">
        <v>210</v>
      </c>
      <c r="B17" s="101" t="s">
        <v>211</v>
      </c>
      <c r="C17" s="101" t="s">
        <v>212</v>
      </c>
      <c r="D17" s="101" t="s">
        <v>213</v>
      </c>
      <c r="E17" s="101" t="s">
        <v>141</v>
      </c>
      <c r="F17" s="113">
        <v>0</v>
      </c>
      <c r="G17" s="113">
        <v>14</v>
      </c>
      <c r="H17" s="113">
        <v>16</v>
      </c>
      <c r="I17" s="113">
        <v>14</v>
      </c>
      <c r="J17" s="113">
        <v>18</v>
      </c>
      <c r="K17" s="155"/>
      <c r="L17" s="145">
        <f t="shared" si="1"/>
        <v>62</v>
      </c>
      <c r="M17" s="146">
        <f t="shared" si="0"/>
        <v>1</v>
      </c>
      <c r="N17" s="147" t="str">
        <f t="shared" si="2"/>
        <v>nicht bestanden</v>
      </c>
      <c r="O17" s="145"/>
      <c r="Q17" s="99"/>
    </row>
    <row r="18" spans="1:17" ht="16.5" customHeight="1" x14ac:dyDescent="0.25">
      <c r="A18" s="100" t="s">
        <v>214</v>
      </c>
      <c r="B18" s="101" t="s">
        <v>215</v>
      </c>
      <c r="C18" s="101" t="s">
        <v>95</v>
      </c>
      <c r="D18" s="101" t="s">
        <v>216</v>
      </c>
      <c r="E18" s="101" t="s">
        <v>138</v>
      </c>
      <c r="F18" s="113">
        <v>18</v>
      </c>
      <c r="G18" s="113">
        <v>14</v>
      </c>
      <c r="H18" s="113">
        <v>0</v>
      </c>
      <c r="I18" s="113">
        <v>16</v>
      </c>
      <c r="J18" s="113">
        <v>12</v>
      </c>
      <c r="K18" s="155"/>
      <c r="L18" s="145">
        <f t="shared" si="1"/>
        <v>60</v>
      </c>
      <c r="M18" s="146">
        <f t="shared" si="0"/>
        <v>1</v>
      </c>
      <c r="N18" s="147" t="str">
        <f t="shared" si="2"/>
        <v>nicht bestanden</v>
      </c>
      <c r="O18" s="148"/>
      <c r="Q18" s="99"/>
    </row>
    <row r="19" spans="1:17" ht="16.5" customHeight="1" x14ac:dyDescent="0.25">
      <c r="A19" s="100" t="s">
        <v>217</v>
      </c>
      <c r="B19" s="101" t="s">
        <v>51</v>
      </c>
      <c r="C19" s="101" t="s">
        <v>218</v>
      </c>
      <c r="D19" s="101" t="s">
        <v>219</v>
      </c>
      <c r="E19" s="101" t="s">
        <v>142</v>
      </c>
      <c r="F19" s="113">
        <v>17</v>
      </c>
      <c r="G19" s="113">
        <v>0</v>
      </c>
      <c r="H19" s="113">
        <v>16</v>
      </c>
      <c r="I19" s="113">
        <v>18</v>
      </c>
      <c r="J19" s="113">
        <v>7</v>
      </c>
      <c r="K19" s="155"/>
      <c r="L19" s="145">
        <f t="shared" si="1"/>
        <v>58</v>
      </c>
      <c r="M19" s="146">
        <f t="shared" si="0"/>
        <v>1</v>
      </c>
      <c r="N19" s="147" t="str">
        <f t="shared" si="2"/>
        <v>nicht bestanden</v>
      </c>
      <c r="O19" s="148"/>
      <c r="Q19" s="99"/>
    </row>
    <row r="20" spans="1:17" ht="16.5" customHeight="1" x14ac:dyDescent="0.25">
      <c r="A20" s="100" t="s">
        <v>220</v>
      </c>
      <c r="B20" s="101" t="s">
        <v>221</v>
      </c>
      <c r="C20" s="101" t="s">
        <v>187</v>
      </c>
      <c r="D20" s="101" t="s">
        <v>222</v>
      </c>
      <c r="E20" s="101" t="s">
        <v>141</v>
      </c>
      <c r="F20" s="113">
        <v>17</v>
      </c>
      <c r="G20" s="83">
        <v>12</v>
      </c>
      <c r="H20" s="83">
        <v>15</v>
      </c>
      <c r="I20" s="83">
        <v>11</v>
      </c>
      <c r="J20" s="83">
        <v>0</v>
      </c>
      <c r="K20" s="155"/>
      <c r="L20" s="145">
        <f t="shared" si="1"/>
        <v>55</v>
      </c>
      <c r="M20" s="146">
        <f t="shared" si="0"/>
        <v>1</v>
      </c>
      <c r="N20" s="147" t="str">
        <f t="shared" si="2"/>
        <v>nicht bestanden</v>
      </c>
      <c r="O20" s="148"/>
      <c r="Q20" s="99"/>
    </row>
    <row r="21" spans="1:17" ht="16.5" customHeight="1" x14ac:dyDescent="0.25">
      <c r="A21" s="100" t="s">
        <v>223</v>
      </c>
      <c r="B21" s="101" t="s">
        <v>224</v>
      </c>
      <c r="C21" s="101" t="s">
        <v>225</v>
      </c>
      <c r="D21" s="101" t="s">
        <v>226</v>
      </c>
      <c r="E21" s="101" t="s">
        <v>139</v>
      </c>
      <c r="F21" s="113">
        <v>17</v>
      </c>
      <c r="G21" s="113">
        <v>8</v>
      </c>
      <c r="H21" s="113">
        <v>0</v>
      </c>
      <c r="I21" s="113">
        <v>16</v>
      </c>
      <c r="J21" s="113">
        <v>14</v>
      </c>
      <c r="K21" s="155"/>
      <c r="L21" s="145">
        <f t="shared" si="1"/>
        <v>55</v>
      </c>
      <c r="M21" s="146">
        <f t="shared" si="0"/>
        <v>1</v>
      </c>
      <c r="N21" s="147" t="str">
        <f t="shared" si="2"/>
        <v>nicht bestanden</v>
      </c>
      <c r="O21" s="148"/>
      <c r="Q21" s="99"/>
    </row>
    <row r="22" spans="1:17" ht="16.5" customHeight="1" x14ac:dyDescent="0.25">
      <c r="A22" s="100" t="s">
        <v>227</v>
      </c>
      <c r="B22" s="101" t="s">
        <v>228</v>
      </c>
      <c r="C22" s="101" t="s">
        <v>114</v>
      </c>
      <c r="D22" s="101" t="s">
        <v>229</v>
      </c>
      <c r="E22" s="101" t="s">
        <v>142</v>
      </c>
      <c r="F22" s="113">
        <v>20</v>
      </c>
      <c r="G22" s="83">
        <v>17</v>
      </c>
      <c r="H22" s="83">
        <v>4</v>
      </c>
      <c r="I22" s="83">
        <v>10</v>
      </c>
      <c r="J22" s="83">
        <v>0</v>
      </c>
      <c r="K22" s="155"/>
      <c r="L22" s="145">
        <f t="shared" si="1"/>
        <v>51</v>
      </c>
      <c r="M22" s="146">
        <f t="shared" si="0"/>
        <v>1</v>
      </c>
      <c r="N22" s="147" t="str">
        <f t="shared" si="2"/>
        <v>nicht bestanden</v>
      </c>
      <c r="O22" s="148"/>
      <c r="Q22" s="99"/>
    </row>
    <row r="23" spans="1:17" ht="16.5" customHeight="1" x14ac:dyDescent="0.25">
      <c r="A23" s="100" t="s">
        <v>230</v>
      </c>
      <c r="B23" s="101" t="s">
        <v>231</v>
      </c>
      <c r="C23" s="101" t="s">
        <v>232</v>
      </c>
      <c r="D23" s="101" t="s">
        <v>233</v>
      </c>
      <c r="E23" s="101" t="s">
        <v>9</v>
      </c>
      <c r="F23" s="113">
        <v>13</v>
      </c>
      <c r="G23" s="113">
        <v>0</v>
      </c>
      <c r="H23" s="113">
        <v>0</v>
      </c>
      <c r="I23" s="113">
        <v>19</v>
      </c>
      <c r="J23" s="113">
        <v>16</v>
      </c>
      <c r="K23" s="155"/>
      <c r="L23" s="145">
        <f t="shared" si="1"/>
        <v>48</v>
      </c>
      <c r="M23" s="146">
        <f t="shared" si="0"/>
        <v>2</v>
      </c>
      <c r="N23" s="147" t="str">
        <f t="shared" si="2"/>
        <v>nicht bestanden</v>
      </c>
      <c r="O23" s="148"/>
      <c r="Q23" s="99"/>
    </row>
    <row r="24" spans="1:17" ht="16.5" customHeight="1" x14ac:dyDescent="0.25">
      <c r="A24" s="100" t="s">
        <v>234</v>
      </c>
      <c r="B24" s="101" t="s">
        <v>186</v>
      </c>
      <c r="C24" s="101" t="s">
        <v>235</v>
      </c>
      <c r="D24" s="101" t="s">
        <v>236</v>
      </c>
      <c r="E24" s="101" t="s">
        <v>138</v>
      </c>
      <c r="F24" s="113">
        <v>18</v>
      </c>
      <c r="G24" s="83">
        <v>0</v>
      </c>
      <c r="H24" s="83">
        <v>0</v>
      </c>
      <c r="I24" s="83">
        <v>16</v>
      </c>
      <c r="J24" s="83">
        <v>13</v>
      </c>
      <c r="K24" s="155"/>
      <c r="L24" s="145">
        <f t="shared" si="1"/>
        <v>47</v>
      </c>
      <c r="M24" s="146">
        <f t="shared" si="0"/>
        <v>2</v>
      </c>
      <c r="N24" s="147" t="str">
        <f t="shared" si="2"/>
        <v>nicht bestanden</v>
      </c>
      <c r="O24" s="148"/>
      <c r="Q24" s="99"/>
    </row>
    <row r="25" spans="1:17" ht="16.5" customHeight="1" x14ac:dyDescent="0.25">
      <c r="A25" s="100" t="s">
        <v>237</v>
      </c>
      <c r="B25" s="101" t="s">
        <v>238</v>
      </c>
      <c r="C25" s="101" t="s">
        <v>239</v>
      </c>
      <c r="D25" s="101" t="s">
        <v>240</v>
      </c>
      <c r="E25" s="101" t="s">
        <v>138</v>
      </c>
      <c r="F25" s="113"/>
      <c r="G25" s="113">
        <v>14</v>
      </c>
      <c r="H25" s="113">
        <v>0</v>
      </c>
      <c r="I25" s="113">
        <v>17</v>
      </c>
      <c r="J25" s="113">
        <v>13</v>
      </c>
      <c r="K25" s="155"/>
      <c r="L25" s="145">
        <f t="shared" si="1"/>
        <v>44</v>
      </c>
      <c r="M25" s="146">
        <f t="shared" si="0"/>
        <v>1</v>
      </c>
      <c r="N25" s="147" t="str">
        <f>IF(ISNUMBER(G25),IF(M25&gt;0,"nicht bestanden",IF(L25&lt;51,"nicht bestanden",IF(L25&lt;65,"bestanden",IF(L25&lt;81,"gut",IF(L25&lt;91,"sehr gut","vorzüglich"))))),"")</f>
        <v>nicht bestanden</v>
      </c>
      <c r="O25" s="148"/>
      <c r="Q25" s="99"/>
    </row>
    <row r="26" spans="1:17" ht="16.5" customHeight="1" x14ac:dyDescent="0.25">
      <c r="A26" s="100" t="s">
        <v>241</v>
      </c>
      <c r="B26" s="101" t="s">
        <v>242</v>
      </c>
      <c r="C26" s="101" t="s">
        <v>122</v>
      </c>
      <c r="D26" s="101" t="s">
        <v>243</v>
      </c>
      <c r="E26" s="101" t="s">
        <v>138</v>
      </c>
      <c r="F26" s="113">
        <v>0</v>
      </c>
      <c r="G26" s="83">
        <v>0</v>
      </c>
      <c r="H26" s="83">
        <v>9</v>
      </c>
      <c r="I26" s="83">
        <v>15</v>
      </c>
      <c r="J26" s="83">
        <v>15</v>
      </c>
      <c r="K26" s="155"/>
      <c r="L26" s="145">
        <f t="shared" si="1"/>
        <v>39</v>
      </c>
      <c r="M26" s="146">
        <f t="shared" si="0"/>
        <v>2</v>
      </c>
      <c r="N26" s="147" t="str">
        <f t="shared" si="2"/>
        <v>nicht bestanden</v>
      </c>
      <c r="O26" s="148"/>
      <c r="Q26" s="99"/>
    </row>
    <row r="27" spans="1:17" ht="16.5" customHeight="1" x14ac:dyDescent="0.25">
      <c r="A27" s="100" t="s">
        <v>244</v>
      </c>
      <c r="B27" s="101" t="s">
        <v>186</v>
      </c>
      <c r="C27" s="101" t="s">
        <v>191</v>
      </c>
      <c r="D27" s="101" t="s">
        <v>245</v>
      </c>
      <c r="E27" s="101" t="s">
        <v>142</v>
      </c>
      <c r="F27" s="113">
        <v>0</v>
      </c>
      <c r="G27" s="83">
        <v>14</v>
      </c>
      <c r="H27" s="83">
        <v>11</v>
      </c>
      <c r="I27" s="83">
        <v>13</v>
      </c>
      <c r="J27" s="83">
        <v>0</v>
      </c>
      <c r="K27" s="155"/>
      <c r="L27" s="145">
        <f t="shared" si="1"/>
        <v>38</v>
      </c>
      <c r="M27" s="146">
        <f t="shared" si="0"/>
        <v>2</v>
      </c>
      <c r="N27" s="147" t="str">
        <f t="shared" si="2"/>
        <v>nicht bestanden</v>
      </c>
      <c r="O27" s="148"/>
      <c r="Q27" s="99"/>
    </row>
    <row r="28" spans="1:17" ht="16.5" customHeight="1" x14ac:dyDescent="0.25">
      <c r="A28" s="100" t="s">
        <v>246</v>
      </c>
      <c r="B28" s="101" t="s">
        <v>94</v>
      </c>
      <c r="C28" s="101" t="s">
        <v>95</v>
      </c>
      <c r="D28" s="101" t="s">
        <v>247</v>
      </c>
      <c r="E28" s="101" t="s">
        <v>142</v>
      </c>
      <c r="F28" s="113">
        <v>0</v>
      </c>
      <c r="G28" s="83">
        <v>0</v>
      </c>
      <c r="H28" s="83">
        <v>6</v>
      </c>
      <c r="I28" s="83">
        <v>13</v>
      </c>
      <c r="J28" s="83">
        <v>18</v>
      </c>
      <c r="K28" s="155"/>
      <c r="L28" s="145">
        <f t="shared" si="1"/>
        <v>37</v>
      </c>
      <c r="M28" s="146">
        <f t="shared" si="0"/>
        <v>2</v>
      </c>
      <c r="N28" s="147" t="str">
        <f t="shared" si="2"/>
        <v>nicht bestanden</v>
      </c>
      <c r="O28" s="148"/>
      <c r="Q28" s="99"/>
    </row>
    <row r="29" spans="1:17" ht="16.5" customHeight="1" x14ac:dyDescent="0.25">
      <c r="A29" s="100" t="s">
        <v>248</v>
      </c>
      <c r="B29" s="101" t="s">
        <v>249</v>
      </c>
      <c r="C29" s="101" t="s">
        <v>250</v>
      </c>
      <c r="D29" s="101" t="s">
        <v>251</v>
      </c>
      <c r="E29" s="101" t="s">
        <v>143</v>
      </c>
      <c r="F29" s="113">
        <v>17</v>
      </c>
      <c r="G29" s="113">
        <v>0</v>
      </c>
      <c r="H29" s="113">
        <v>0</v>
      </c>
      <c r="I29" s="113">
        <v>0</v>
      </c>
      <c r="J29" s="113">
        <v>15</v>
      </c>
      <c r="K29" s="155"/>
      <c r="L29" s="145">
        <f t="shared" si="1"/>
        <v>32</v>
      </c>
      <c r="M29" s="146">
        <f t="shared" si="0"/>
        <v>3</v>
      </c>
      <c r="N29" s="147" t="str">
        <f t="shared" si="2"/>
        <v>nicht bestanden</v>
      </c>
      <c r="O29" s="148"/>
      <c r="Q29" s="99"/>
    </row>
    <row r="30" spans="1:17" ht="16.5" customHeight="1" x14ac:dyDescent="0.25">
      <c r="A30" s="100" t="s">
        <v>252</v>
      </c>
      <c r="B30" s="101" t="s">
        <v>253</v>
      </c>
      <c r="C30" s="101" t="s">
        <v>254</v>
      </c>
      <c r="D30" s="101" t="s">
        <v>255</v>
      </c>
      <c r="E30" s="101" t="s">
        <v>138</v>
      </c>
      <c r="F30" s="113">
        <v>17</v>
      </c>
      <c r="G30" s="83">
        <v>0</v>
      </c>
      <c r="H30" s="83">
        <v>13</v>
      </c>
      <c r="I30" s="83">
        <v>0</v>
      </c>
      <c r="J30" s="83">
        <v>0</v>
      </c>
      <c r="K30" s="155"/>
      <c r="L30" s="145">
        <f t="shared" si="1"/>
        <v>30</v>
      </c>
      <c r="M30" s="146">
        <f t="shared" si="0"/>
        <v>3</v>
      </c>
      <c r="N30" s="147" t="str">
        <f t="shared" si="2"/>
        <v>nicht bestanden</v>
      </c>
      <c r="O30" s="148"/>
      <c r="Q30" s="99"/>
    </row>
    <row r="31" spans="1:17" ht="16.5" customHeight="1" x14ac:dyDescent="0.25">
      <c r="A31" s="100" t="s">
        <v>256</v>
      </c>
      <c r="B31" s="101" t="s">
        <v>257</v>
      </c>
      <c r="C31" s="101" t="s">
        <v>258</v>
      </c>
      <c r="D31" s="101" t="s">
        <v>259</v>
      </c>
      <c r="E31" s="101" t="s">
        <v>289</v>
      </c>
      <c r="F31" s="113">
        <v>17</v>
      </c>
      <c r="G31" s="113">
        <v>0</v>
      </c>
      <c r="H31" s="113">
        <v>0</v>
      </c>
      <c r="I31" s="113">
        <v>0</v>
      </c>
      <c r="J31" s="113">
        <v>9</v>
      </c>
      <c r="K31" s="155"/>
      <c r="L31" s="145">
        <f t="shared" si="1"/>
        <v>26</v>
      </c>
      <c r="M31" s="146">
        <f t="shared" si="0"/>
        <v>3</v>
      </c>
      <c r="N31" s="147" t="str">
        <f t="shared" si="2"/>
        <v>nicht bestanden</v>
      </c>
      <c r="O31" s="148"/>
      <c r="Q31" s="99"/>
    </row>
    <row r="32" spans="1:17" ht="16.5" customHeight="1" x14ac:dyDescent="0.25">
      <c r="A32" s="100" t="s">
        <v>260</v>
      </c>
      <c r="B32" s="101" t="s">
        <v>261</v>
      </c>
      <c r="C32" s="101" t="s">
        <v>262</v>
      </c>
      <c r="D32" s="101" t="s">
        <v>263</v>
      </c>
      <c r="E32" s="101" t="s">
        <v>143</v>
      </c>
      <c r="F32" s="113">
        <v>0</v>
      </c>
      <c r="G32" s="113">
        <v>0</v>
      </c>
      <c r="H32" s="113">
        <v>0</v>
      </c>
      <c r="I32" s="113"/>
      <c r="J32" s="113">
        <v>14</v>
      </c>
      <c r="K32" s="155"/>
      <c r="L32" s="145">
        <f t="shared" si="1"/>
        <v>14</v>
      </c>
      <c r="M32" s="146">
        <f t="shared" si="0"/>
        <v>3</v>
      </c>
      <c r="N32" s="83" t="s">
        <v>290</v>
      </c>
      <c r="O32" s="148"/>
      <c r="Q32" s="99"/>
    </row>
    <row r="33" spans="1:17" ht="16.5" customHeight="1" x14ac:dyDescent="0.25">
      <c r="A33" s="100" t="s">
        <v>264</v>
      </c>
      <c r="B33" s="101" t="s">
        <v>265</v>
      </c>
      <c r="C33" s="101" t="s">
        <v>122</v>
      </c>
      <c r="D33" s="101" t="s">
        <v>266</v>
      </c>
      <c r="E33" s="101" t="s">
        <v>143</v>
      </c>
      <c r="F33" s="113">
        <v>0</v>
      </c>
      <c r="G33" s="113">
        <f>+I33</f>
        <v>0</v>
      </c>
      <c r="H33" s="113">
        <v>0</v>
      </c>
      <c r="I33" s="113"/>
      <c r="J33" s="113">
        <v>14</v>
      </c>
      <c r="K33" s="155"/>
      <c r="L33" s="145">
        <f t="shared" si="1"/>
        <v>14</v>
      </c>
      <c r="M33" s="146">
        <f t="shared" si="0"/>
        <v>3</v>
      </c>
      <c r="N33" s="83" t="s">
        <v>290</v>
      </c>
      <c r="O33" s="148"/>
      <c r="Q33" s="99"/>
    </row>
    <row r="34" spans="1:17" ht="16.5" customHeight="1" x14ac:dyDescent="0.25">
      <c r="A34" s="100" t="s">
        <v>267</v>
      </c>
      <c r="B34" s="101" t="s">
        <v>268</v>
      </c>
      <c r="C34" s="101" t="s">
        <v>269</v>
      </c>
      <c r="D34" s="101" t="s">
        <v>270</v>
      </c>
      <c r="E34" s="101" t="s">
        <v>140</v>
      </c>
      <c r="F34" s="113"/>
      <c r="G34" s="83">
        <v>0</v>
      </c>
      <c r="H34" s="83"/>
      <c r="I34" s="83"/>
      <c r="J34" s="83"/>
      <c r="K34" s="155"/>
      <c r="L34" s="145">
        <f t="shared" si="1"/>
        <v>0</v>
      </c>
      <c r="M34" s="146">
        <f t="shared" si="0"/>
        <v>1</v>
      </c>
      <c r="N34" s="83" t="s">
        <v>290</v>
      </c>
      <c r="O34" s="148"/>
      <c r="Q34" s="99"/>
    </row>
    <row r="35" spans="1:17" ht="16.5" customHeight="1" x14ac:dyDescent="0.25">
      <c r="A35" s="100" t="s">
        <v>271</v>
      </c>
      <c r="B35" s="101" t="s">
        <v>272</v>
      </c>
      <c r="C35" s="101" t="s">
        <v>273</v>
      </c>
      <c r="D35" s="101" t="s">
        <v>274</v>
      </c>
      <c r="E35" s="101" t="s">
        <v>140</v>
      </c>
      <c r="F35" s="113">
        <v>0</v>
      </c>
      <c r="G35" s="113"/>
      <c r="H35" s="113"/>
      <c r="I35" s="113"/>
      <c r="J35" s="113">
        <v>0</v>
      </c>
      <c r="K35" s="155"/>
      <c r="L35" s="145">
        <f t="shared" si="1"/>
        <v>0</v>
      </c>
      <c r="M35" s="146">
        <f t="shared" si="0"/>
        <v>2</v>
      </c>
      <c r="N35" s="83" t="s">
        <v>290</v>
      </c>
      <c r="O35" s="148"/>
      <c r="Q35" s="99"/>
    </row>
    <row r="36" spans="1:17" ht="16.5" customHeight="1" x14ac:dyDescent="0.25">
      <c r="A36" s="102" t="s">
        <v>275</v>
      </c>
      <c r="B36" s="103" t="s">
        <v>276</v>
      </c>
      <c r="C36" s="103" t="s">
        <v>277</v>
      </c>
      <c r="D36" s="103" t="s">
        <v>278</v>
      </c>
      <c r="E36" s="103" t="s">
        <v>138</v>
      </c>
      <c r="F36" s="114"/>
      <c r="G36" s="104"/>
      <c r="H36" s="104"/>
      <c r="I36" s="104"/>
      <c r="J36" s="104"/>
      <c r="K36" s="155"/>
      <c r="L36" s="149"/>
      <c r="M36" s="149"/>
      <c r="N36" s="151" t="s">
        <v>146</v>
      </c>
      <c r="O36" s="152"/>
    </row>
    <row r="37" spans="1:17" ht="16.5" customHeight="1" x14ac:dyDescent="0.25">
      <c r="A37" s="102" t="s">
        <v>279</v>
      </c>
      <c r="B37" s="103" t="s">
        <v>280</v>
      </c>
      <c r="C37" s="103" t="s">
        <v>36</v>
      </c>
      <c r="D37" s="103" t="s">
        <v>281</v>
      </c>
      <c r="E37" s="103" t="s">
        <v>143</v>
      </c>
      <c r="F37" s="114"/>
      <c r="G37" s="104"/>
      <c r="H37" s="104"/>
      <c r="I37" s="104"/>
      <c r="J37" s="104"/>
      <c r="K37" s="155"/>
      <c r="L37" s="149"/>
      <c r="M37" s="149"/>
      <c r="N37" s="151" t="s">
        <v>146</v>
      </c>
      <c r="O37" s="152"/>
    </row>
    <row r="38" spans="1:17" ht="16.5" customHeight="1" x14ac:dyDescent="0.25">
      <c r="A38" s="102">
        <v>0</v>
      </c>
      <c r="B38" s="103" t="s">
        <v>282</v>
      </c>
      <c r="C38" s="103" t="s">
        <v>283</v>
      </c>
      <c r="D38" s="103" t="s">
        <v>284</v>
      </c>
      <c r="E38" s="103" t="s">
        <v>143</v>
      </c>
      <c r="F38" s="114"/>
      <c r="G38" s="104"/>
      <c r="H38" s="104"/>
      <c r="I38" s="104"/>
      <c r="J38" s="104"/>
      <c r="K38" s="155"/>
      <c r="L38" s="149"/>
      <c r="M38" s="149"/>
      <c r="N38" s="151" t="s">
        <v>146</v>
      </c>
      <c r="O38" s="152"/>
    </row>
    <row r="39" spans="1:17" ht="16.5" customHeight="1" x14ac:dyDescent="0.25">
      <c r="A39" s="102" t="s">
        <v>285</v>
      </c>
      <c r="B39" s="103" t="s">
        <v>286</v>
      </c>
      <c r="C39" s="103" t="s">
        <v>287</v>
      </c>
      <c r="D39" s="103" t="s">
        <v>288</v>
      </c>
      <c r="E39" s="103" t="s">
        <v>139</v>
      </c>
      <c r="F39" s="114"/>
      <c r="G39" s="104"/>
      <c r="H39" s="104"/>
      <c r="I39" s="104"/>
      <c r="J39" s="104"/>
      <c r="K39" s="155"/>
      <c r="L39" s="149"/>
      <c r="M39" s="149"/>
      <c r="N39" s="151" t="s">
        <v>146</v>
      </c>
      <c r="O39" s="152"/>
    </row>
    <row r="40" spans="1:17" ht="16.5" customHeight="1" x14ac:dyDescent="0.25">
      <c r="A40" s="91"/>
      <c r="B40" s="92"/>
      <c r="C40" s="92"/>
      <c r="D40" s="92"/>
      <c r="E40" s="92"/>
      <c r="F40" s="96"/>
      <c r="G40" s="93"/>
      <c r="H40" s="93"/>
      <c r="I40" s="93"/>
      <c r="J40" s="93"/>
      <c r="K40" s="94"/>
      <c r="L40" s="95"/>
      <c r="M40" s="95"/>
    </row>
    <row r="41" spans="1:17" ht="16.5" customHeight="1" x14ac:dyDescent="0.25">
      <c r="A41" s="4" t="s">
        <v>291</v>
      </c>
      <c r="B41" s="4"/>
      <c r="C41" s="4"/>
      <c r="D41" s="4"/>
      <c r="E41" s="73">
        <f>7/29</f>
        <v>0.2413793103448276</v>
      </c>
      <c r="F41" s="73"/>
      <c r="G41" s="73"/>
      <c r="H41" s="73"/>
      <c r="I41" s="73"/>
      <c r="J41" s="73"/>
      <c r="K41" s="73"/>
      <c r="L41" s="73"/>
      <c r="M41" s="73"/>
      <c r="N41" s="73"/>
      <c r="O41" s="73"/>
    </row>
  </sheetData>
  <mergeCells count="24">
    <mergeCell ref="L1:L2"/>
    <mergeCell ref="F2:H2"/>
    <mergeCell ref="I5:I6"/>
    <mergeCell ref="J5:J6"/>
    <mergeCell ref="K5:K6"/>
    <mergeCell ref="A1:D2"/>
    <mergeCell ref="F1:H1"/>
    <mergeCell ref="I1:K2"/>
    <mergeCell ref="A41:D41"/>
    <mergeCell ref="E41:O41"/>
    <mergeCell ref="A3:C3"/>
    <mergeCell ref="E3:J3"/>
    <mergeCell ref="L3:O3"/>
    <mergeCell ref="A4:A6"/>
    <mergeCell ref="B4:B6"/>
    <mergeCell ref="C4:C6"/>
    <mergeCell ref="D4:D6"/>
    <mergeCell ref="E4:E6"/>
    <mergeCell ref="M4:M6"/>
    <mergeCell ref="N4:N6"/>
    <mergeCell ref="O4:O6"/>
    <mergeCell ref="F5:F6"/>
    <mergeCell ref="G5:G6"/>
    <mergeCell ref="H5:H6"/>
  </mergeCells>
  <pageMargins left="0.31496062992125984" right="0.31496062992125984" top="0.55118110236220474" bottom="0.35433070866141736" header="0.31496062992125984" footer="0.31496062992125984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1C821-0EFE-436F-ABAB-94CB00681ADA}">
  <sheetPr>
    <pageSetUpPr fitToPage="1"/>
  </sheetPr>
  <dimension ref="A1:Q31"/>
  <sheetViews>
    <sheetView tabSelected="1" zoomScale="75" zoomScaleNormal="75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D4" sqref="D4:D6"/>
    </sheetView>
  </sheetViews>
  <sheetFormatPr baseColWidth="10" defaultColWidth="8.88671875" defaultRowHeight="13.2" x14ac:dyDescent="0.25"/>
  <cols>
    <col min="1" max="1" width="10.77734375" style="1" customWidth="1"/>
    <col min="2" max="2" width="15.109375" style="1" customWidth="1"/>
    <col min="3" max="3" width="13.44140625" style="1" customWidth="1"/>
    <col min="4" max="4" width="37.44140625" style="1" bestFit="1" customWidth="1"/>
    <col min="5" max="5" width="14.44140625" style="1" bestFit="1" customWidth="1"/>
    <col min="6" max="10" width="11.5546875" style="1" customWidth="1"/>
    <col min="11" max="11" width="4.6640625" style="1" customWidth="1"/>
    <col min="12" max="15" width="15.109375" style="1" customWidth="1"/>
    <col min="16" max="16384" width="8.88671875" style="1"/>
  </cols>
  <sheetData>
    <row r="1" spans="1:17" ht="31.2" customHeight="1" x14ac:dyDescent="0.25">
      <c r="A1" s="39" t="s">
        <v>370</v>
      </c>
      <c r="B1" s="40"/>
      <c r="C1" s="40"/>
      <c r="D1" s="41"/>
      <c r="E1" s="42" t="s">
        <v>147</v>
      </c>
      <c r="F1" s="43" t="s">
        <v>148</v>
      </c>
      <c r="G1" s="43"/>
      <c r="H1" s="44"/>
      <c r="I1" s="26"/>
      <c r="J1" s="26"/>
      <c r="K1" s="27"/>
      <c r="L1" s="45" t="s">
        <v>149</v>
      </c>
      <c r="M1" s="46" t="s">
        <v>163</v>
      </c>
      <c r="N1" s="46" t="s">
        <v>164</v>
      </c>
      <c r="O1" s="46" t="s">
        <v>165</v>
      </c>
    </row>
    <row r="2" spans="1:17" ht="31.2" customHeight="1" x14ac:dyDescent="0.25">
      <c r="A2" s="47"/>
      <c r="B2" s="48"/>
      <c r="C2" s="48"/>
      <c r="D2" s="49"/>
      <c r="E2" s="50" t="s">
        <v>162</v>
      </c>
      <c r="F2" s="51" t="s">
        <v>163</v>
      </c>
      <c r="G2" s="52"/>
      <c r="H2" s="53"/>
      <c r="I2" s="26"/>
      <c r="J2" s="26"/>
      <c r="K2" s="27"/>
      <c r="L2" s="54"/>
      <c r="M2" s="46" t="s">
        <v>166</v>
      </c>
      <c r="N2" s="46" t="s">
        <v>171</v>
      </c>
      <c r="O2" s="29"/>
    </row>
    <row r="3" spans="1:17" ht="16.5" customHeight="1" x14ac:dyDescent="0.25">
      <c r="A3" s="5" t="s">
        <v>292</v>
      </c>
      <c r="B3" s="6"/>
      <c r="C3" s="7"/>
      <c r="D3" s="89">
        <v>45934</v>
      </c>
      <c r="E3" s="8"/>
      <c r="F3" s="9"/>
      <c r="G3" s="9"/>
      <c r="H3" s="9"/>
      <c r="I3" s="9"/>
      <c r="J3" s="10"/>
      <c r="K3" s="2"/>
      <c r="L3" s="11"/>
      <c r="M3" s="11"/>
      <c r="N3" s="11"/>
      <c r="O3" s="11"/>
    </row>
    <row r="4" spans="1:17" ht="33" customHeight="1" x14ac:dyDescent="0.25">
      <c r="A4" s="12" t="s">
        <v>0</v>
      </c>
      <c r="B4" s="15" t="s">
        <v>1</v>
      </c>
      <c r="C4" s="12" t="s">
        <v>2</v>
      </c>
      <c r="D4" s="18" t="s">
        <v>3</v>
      </c>
      <c r="E4" s="21" t="s">
        <v>4</v>
      </c>
      <c r="F4" s="62">
        <v>1</v>
      </c>
      <c r="G4" s="62">
        <v>2</v>
      </c>
      <c r="H4" s="62">
        <v>3</v>
      </c>
      <c r="I4" s="63">
        <v>4</v>
      </c>
      <c r="J4" s="64">
        <v>5</v>
      </c>
      <c r="K4" s="36"/>
      <c r="L4" s="105" t="s">
        <v>160</v>
      </c>
      <c r="M4" s="58" t="s">
        <v>155</v>
      </c>
      <c r="N4" s="59" t="s">
        <v>156</v>
      </c>
      <c r="O4" s="65" t="s">
        <v>157</v>
      </c>
    </row>
    <row r="5" spans="1:17" ht="16.5" customHeight="1" x14ac:dyDescent="0.25">
      <c r="A5" s="13"/>
      <c r="B5" s="16"/>
      <c r="C5" s="13"/>
      <c r="D5" s="19"/>
      <c r="E5" s="22"/>
      <c r="F5" s="61" t="s">
        <v>167</v>
      </c>
      <c r="G5" s="61" t="s">
        <v>168</v>
      </c>
      <c r="H5" s="61" t="s">
        <v>172</v>
      </c>
      <c r="I5" s="61" t="s">
        <v>169</v>
      </c>
      <c r="J5" s="61" t="s">
        <v>163</v>
      </c>
      <c r="K5" s="37"/>
      <c r="L5" s="75" t="s">
        <v>158</v>
      </c>
      <c r="M5" s="66"/>
      <c r="N5" s="67"/>
      <c r="O5" s="70"/>
    </row>
    <row r="6" spans="1:17" ht="16.5" customHeight="1" x14ac:dyDescent="0.25">
      <c r="A6" s="13"/>
      <c r="B6" s="16"/>
      <c r="C6" s="13"/>
      <c r="D6" s="19"/>
      <c r="E6" s="22"/>
      <c r="F6" s="69"/>
      <c r="G6" s="69"/>
      <c r="H6" s="69"/>
      <c r="I6" s="69"/>
      <c r="J6" s="69"/>
      <c r="K6" s="37"/>
      <c r="L6" s="134">
        <v>100</v>
      </c>
      <c r="M6" s="66"/>
      <c r="N6" s="67"/>
      <c r="O6" s="70"/>
    </row>
    <row r="7" spans="1:17" s="99" customFormat="1" ht="16.5" customHeight="1" x14ac:dyDescent="0.25">
      <c r="A7" s="122" t="s">
        <v>293</v>
      </c>
      <c r="B7" s="123" t="s">
        <v>109</v>
      </c>
      <c r="C7" s="123" t="s">
        <v>95</v>
      </c>
      <c r="D7" s="123" t="s">
        <v>294</v>
      </c>
      <c r="E7" s="123" t="s">
        <v>142</v>
      </c>
      <c r="F7" s="162">
        <v>18</v>
      </c>
      <c r="G7" s="77">
        <v>17</v>
      </c>
      <c r="H7" s="109">
        <v>18</v>
      </c>
      <c r="I7" s="109">
        <v>19</v>
      </c>
      <c r="J7" s="109">
        <v>19</v>
      </c>
      <c r="K7" s="132"/>
      <c r="L7" s="135">
        <f>SUM(F7:J7)</f>
        <v>91</v>
      </c>
      <c r="M7" s="136">
        <f t="shared" ref="M7:M29" si="0">COUNTIF(F7:K7,0)</f>
        <v>0</v>
      </c>
      <c r="N7" s="137" t="str">
        <f>IF(ISNUMBER(F7),IF(M7&gt;0,"nicht bestanden",IF(L7&lt;51,"nicht bestanden",IF(L7&lt;65,"bestanden",IF(L7&lt;81,"gut",IF(L7&lt;91,"sehr gut","vorzüglich"))))),"")</f>
        <v>vorzüglich</v>
      </c>
      <c r="O7" s="138">
        <v>1</v>
      </c>
    </row>
    <row r="8" spans="1:17" s="99" customFormat="1" ht="16.5" customHeight="1" x14ac:dyDescent="0.25">
      <c r="A8" s="122" t="s">
        <v>295</v>
      </c>
      <c r="B8" s="123" t="s">
        <v>117</v>
      </c>
      <c r="C8" s="123" t="s">
        <v>118</v>
      </c>
      <c r="D8" s="123" t="s">
        <v>296</v>
      </c>
      <c r="E8" s="123" t="s">
        <v>141</v>
      </c>
      <c r="F8" s="162">
        <v>17</v>
      </c>
      <c r="G8" s="77">
        <v>15</v>
      </c>
      <c r="H8" s="109">
        <v>18</v>
      </c>
      <c r="I8" s="109">
        <v>11</v>
      </c>
      <c r="J8" s="109">
        <v>16</v>
      </c>
      <c r="K8" s="132"/>
      <c r="L8" s="135">
        <f t="shared" ref="L8:L29" si="1">SUM(F8:J8)</f>
        <v>77</v>
      </c>
      <c r="M8" s="136">
        <f t="shared" si="0"/>
        <v>0</v>
      </c>
      <c r="N8" s="137" t="str">
        <f t="shared" ref="N8:N26" si="2">IF(ISNUMBER(F8),IF(M8&gt;0,"nicht bestanden",IF(L8&lt;51,"nicht bestanden",IF(L8&lt;65,"bestanden",IF(L8&lt;81,"gut",IF(L8&lt;91,"sehr gut","vorzüglich"))))),"")</f>
        <v>gut</v>
      </c>
      <c r="O8" s="135">
        <v>2</v>
      </c>
    </row>
    <row r="9" spans="1:17" s="99" customFormat="1" ht="16.5" customHeight="1" x14ac:dyDescent="0.25">
      <c r="A9" s="122" t="s">
        <v>297</v>
      </c>
      <c r="B9" s="123" t="s">
        <v>298</v>
      </c>
      <c r="C9" s="123" t="s">
        <v>299</v>
      </c>
      <c r="D9" s="123" t="s">
        <v>300</v>
      </c>
      <c r="E9" s="123" t="s">
        <v>138</v>
      </c>
      <c r="F9" s="109">
        <v>16</v>
      </c>
      <c r="G9" s="109">
        <v>14</v>
      </c>
      <c r="H9" s="109">
        <v>11</v>
      </c>
      <c r="I9" s="109">
        <v>16</v>
      </c>
      <c r="J9" s="109">
        <v>17</v>
      </c>
      <c r="K9" s="132"/>
      <c r="L9" s="135">
        <f t="shared" si="1"/>
        <v>74</v>
      </c>
      <c r="M9" s="136">
        <f t="shared" si="0"/>
        <v>0</v>
      </c>
      <c r="N9" s="137" t="str">
        <f t="shared" si="2"/>
        <v>gut</v>
      </c>
      <c r="O9" s="135">
        <v>3</v>
      </c>
    </row>
    <row r="10" spans="1:17" ht="16.5" customHeight="1" x14ac:dyDescent="0.25">
      <c r="A10" s="124" t="s">
        <v>301</v>
      </c>
      <c r="B10" s="125" t="s">
        <v>302</v>
      </c>
      <c r="C10" s="125" t="s">
        <v>52</v>
      </c>
      <c r="D10" s="125" t="s">
        <v>303</v>
      </c>
      <c r="E10" s="125" t="s">
        <v>142</v>
      </c>
      <c r="F10" s="162">
        <v>18</v>
      </c>
      <c r="G10" s="109">
        <v>10</v>
      </c>
      <c r="H10" s="109">
        <v>17</v>
      </c>
      <c r="I10" s="109">
        <v>14</v>
      </c>
      <c r="J10" s="109">
        <v>14</v>
      </c>
      <c r="K10" s="94"/>
      <c r="L10" s="139">
        <f t="shared" si="1"/>
        <v>73</v>
      </c>
      <c r="M10" s="140">
        <f t="shared" si="0"/>
        <v>0</v>
      </c>
      <c r="N10" s="141" t="str">
        <f t="shared" si="2"/>
        <v>gut</v>
      </c>
      <c r="O10" s="139" t="s">
        <v>368</v>
      </c>
      <c r="Q10" s="99"/>
    </row>
    <row r="11" spans="1:17" ht="16.5" customHeight="1" x14ac:dyDescent="0.25">
      <c r="A11" s="124" t="s">
        <v>304</v>
      </c>
      <c r="B11" s="125" t="s">
        <v>305</v>
      </c>
      <c r="C11" s="125" t="s">
        <v>306</v>
      </c>
      <c r="D11" s="125" t="s">
        <v>307</v>
      </c>
      <c r="E11" s="125" t="s">
        <v>138</v>
      </c>
      <c r="F11" s="162">
        <v>12</v>
      </c>
      <c r="G11" s="77">
        <v>20</v>
      </c>
      <c r="H11" s="109">
        <v>15</v>
      </c>
      <c r="I11" s="109">
        <v>9</v>
      </c>
      <c r="J11" s="109">
        <v>15</v>
      </c>
      <c r="K11" s="94"/>
      <c r="L11" s="139">
        <f t="shared" si="1"/>
        <v>71</v>
      </c>
      <c r="M11" s="140">
        <f t="shared" si="0"/>
        <v>0</v>
      </c>
      <c r="N11" s="141" t="str">
        <f t="shared" si="2"/>
        <v>gut</v>
      </c>
      <c r="O11" s="139">
        <v>5</v>
      </c>
      <c r="Q11" s="99"/>
    </row>
    <row r="12" spans="1:17" ht="16.5" customHeight="1" x14ac:dyDescent="0.25">
      <c r="A12" s="124" t="s">
        <v>308</v>
      </c>
      <c r="B12" s="125" t="s">
        <v>309</v>
      </c>
      <c r="C12" s="125" t="s">
        <v>208</v>
      </c>
      <c r="D12" s="125" t="s">
        <v>310</v>
      </c>
      <c r="E12" s="125" t="s">
        <v>142</v>
      </c>
      <c r="F12" s="109">
        <v>13</v>
      </c>
      <c r="G12" s="109">
        <v>14</v>
      </c>
      <c r="H12" s="109">
        <v>17</v>
      </c>
      <c r="I12" s="109">
        <v>14</v>
      </c>
      <c r="J12" s="109">
        <v>12</v>
      </c>
      <c r="K12" s="94"/>
      <c r="L12" s="139">
        <f t="shared" si="1"/>
        <v>70</v>
      </c>
      <c r="M12" s="140">
        <f t="shared" si="0"/>
        <v>0</v>
      </c>
      <c r="N12" s="141" t="str">
        <f t="shared" si="2"/>
        <v>gut</v>
      </c>
      <c r="O12" s="139">
        <v>6</v>
      </c>
      <c r="Q12" s="99"/>
    </row>
    <row r="13" spans="1:17" ht="16.5" customHeight="1" x14ac:dyDescent="0.25">
      <c r="A13" s="124" t="s">
        <v>311</v>
      </c>
      <c r="B13" s="125" t="s">
        <v>312</v>
      </c>
      <c r="C13" s="125" t="s">
        <v>313</v>
      </c>
      <c r="D13" s="125" t="s">
        <v>314</v>
      </c>
      <c r="E13" s="125" t="s">
        <v>138</v>
      </c>
      <c r="F13" s="162">
        <v>16</v>
      </c>
      <c r="G13" s="109">
        <v>13</v>
      </c>
      <c r="H13" s="109">
        <v>4</v>
      </c>
      <c r="I13" s="109">
        <v>10</v>
      </c>
      <c r="J13" s="109">
        <v>20</v>
      </c>
      <c r="K13" s="94"/>
      <c r="L13" s="139">
        <f t="shared" si="1"/>
        <v>63</v>
      </c>
      <c r="M13" s="140">
        <f t="shared" si="0"/>
        <v>0</v>
      </c>
      <c r="N13" s="141" t="str">
        <f t="shared" si="2"/>
        <v>bestanden</v>
      </c>
      <c r="O13" s="139">
        <v>7</v>
      </c>
      <c r="Q13" s="99"/>
    </row>
    <row r="14" spans="1:17" s="115" customFormat="1" ht="16.5" customHeight="1" x14ac:dyDescent="0.25">
      <c r="A14" s="126" t="s">
        <v>315</v>
      </c>
      <c r="B14" s="127" t="s">
        <v>316</v>
      </c>
      <c r="C14" s="127" t="s">
        <v>317</v>
      </c>
      <c r="D14" s="127" t="s">
        <v>318</v>
      </c>
      <c r="E14" s="127" t="s">
        <v>143</v>
      </c>
      <c r="F14" s="163">
        <v>12</v>
      </c>
      <c r="G14" s="164">
        <v>10</v>
      </c>
      <c r="H14" s="164">
        <v>14</v>
      </c>
      <c r="I14" s="164">
        <v>14</v>
      </c>
      <c r="J14" s="164">
        <v>12</v>
      </c>
      <c r="K14" s="133"/>
      <c r="L14" s="142">
        <f t="shared" si="1"/>
        <v>62</v>
      </c>
      <c r="M14" s="143">
        <f t="shared" si="0"/>
        <v>0</v>
      </c>
      <c r="N14" s="144" t="str">
        <f t="shared" si="2"/>
        <v>bestanden</v>
      </c>
      <c r="O14" s="142">
        <v>8</v>
      </c>
      <c r="Q14" s="99"/>
    </row>
    <row r="15" spans="1:17" s="115" customFormat="1" ht="16.5" customHeight="1" x14ac:dyDescent="0.25">
      <c r="A15" s="126" t="s">
        <v>319</v>
      </c>
      <c r="B15" s="127" t="s">
        <v>320</v>
      </c>
      <c r="C15" s="127" t="s">
        <v>321</v>
      </c>
      <c r="D15" s="127" t="s">
        <v>322</v>
      </c>
      <c r="E15" s="127" t="s">
        <v>142</v>
      </c>
      <c r="F15" s="163">
        <v>14</v>
      </c>
      <c r="G15" s="165">
        <v>14</v>
      </c>
      <c r="H15" s="165">
        <v>6</v>
      </c>
      <c r="I15" s="165">
        <v>8</v>
      </c>
      <c r="J15" s="165">
        <v>19</v>
      </c>
      <c r="K15" s="133"/>
      <c r="L15" s="142">
        <f t="shared" si="1"/>
        <v>61</v>
      </c>
      <c r="M15" s="143">
        <f t="shared" si="0"/>
        <v>0</v>
      </c>
      <c r="N15" s="144" t="str">
        <f t="shared" si="2"/>
        <v>bestanden</v>
      </c>
      <c r="O15" s="142">
        <v>9</v>
      </c>
      <c r="Q15" s="99"/>
    </row>
    <row r="16" spans="1:17" s="115" customFormat="1" ht="16.5" customHeight="1" x14ac:dyDescent="0.25">
      <c r="A16" s="126" t="s">
        <v>323</v>
      </c>
      <c r="B16" s="127" t="s">
        <v>309</v>
      </c>
      <c r="C16" s="127" t="s">
        <v>324</v>
      </c>
      <c r="D16" s="127" t="s">
        <v>325</v>
      </c>
      <c r="E16" s="127" t="s">
        <v>142</v>
      </c>
      <c r="F16" s="163">
        <v>14</v>
      </c>
      <c r="G16" s="164">
        <v>7</v>
      </c>
      <c r="H16" s="164">
        <v>15</v>
      </c>
      <c r="I16" s="164">
        <v>9</v>
      </c>
      <c r="J16" s="164">
        <v>14</v>
      </c>
      <c r="K16" s="133"/>
      <c r="L16" s="142">
        <f t="shared" si="1"/>
        <v>59</v>
      </c>
      <c r="M16" s="143">
        <f t="shared" si="0"/>
        <v>0</v>
      </c>
      <c r="N16" s="144" t="str">
        <f t="shared" si="2"/>
        <v>bestanden</v>
      </c>
      <c r="O16" s="142">
        <v>10</v>
      </c>
      <c r="Q16" s="99"/>
    </row>
    <row r="17" spans="1:17" s="115" customFormat="1" ht="16.5" customHeight="1" x14ac:dyDescent="0.25">
      <c r="A17" s="128" t="s">
        <v>326</v>
      </c>
      <c r="B17" s="129" t="s">
        <v>327</v>
      </c>
      <c r="C17" s="129" t="s">
        <v>328</v>
      </c>
      <c r="D17" s="129" t="s">
        <v>329</v>
      </c>
      <c r="E17" s="129" t="s">
        <v>138</v>
      </c>
      <c r="F17" s="166">
        <v>0</v>
      </c>
      <c r="G17" s="167">
        <v>17</v>
      </c>
      <c r="H17" s="167">
        <v>18</v>
      </c>
      <c r="I17" s="167">
        <v>13</v>
      </c>
      <c r="J17" s="167">
        <v>16</v>
      </c>
      <c r="K17" s="133"/>
      <c r="L17" s="145">
        <f t="shared" si="1"/>
        <v>64</v>
      </c>
      <c r="M17" s="146">
        <f t="shared" si="0"/>
        <v>1</v>
      </c>
      <c r="N17" s="147" t="str">
        <f t="shared" si="2"/>
        <v>nicht bestanden</v>
      </c>
      <c r="O17" s="145"/>
      <c r="Q17" s="99"/>
    </row>
    <row r="18" spans="1:17" ht="16.5" customHeight="1" x14ac:dyDescent="0.25">
      <c r="A18" s="128" t="s">
        <v>330</v>
      </c>
      <c r="B18" s="129" t="s">
        <v>238</v>
      </c>
      <c r="C18" s="129" t="s">
        <v>239</v>
      </c>
      <c r="D18" s="129" t="s">
        <v>331</v>
      </c>
      <c r="E18" s="129" t="s">
        <v>138</v>
      </c>
      <c r="F18" s="166">
        <v>14</v>
      </c>
      <c r="G18" s="167">
        <v>15</v>
      </c>
      <c r="H18" s="167">
        <v>16</v>
      </c>
      <c r="I18" s="167">
        <v>0</v>
      </c>
      <c r="J18" s="167">
        <v>18</v>
      </c>
      <c r="K18" s="133"/>
      <c r="L18" s="145">
        <f t="shared" si="1"/>
        <v>63</v>
      </c>
      <c r="M18" s="146">
        <f t="shared" si="0"/>
        <v>1</v>
      </c>
      <c r="N18" s="147" t="str">
        <f t="shared" si="2"/>
        <v>nicht bestanden</v>
      </c>
      <c r="O18" s="148"/>
      <c r="Q18" s="99"/>
    </row>
    <row r="19" spans="1:17" ht="16.5" customHeight="1" x14ac:dyDescent="0.25">
      <c r="A19" s="128" t="s">
        <v>332</v>
      </c>
      <c r="B19" s="129" t="s">
        <v>333</v>
      </c>
      <c r="C19" s="129" t="s">
        <v>334</v>
      </c>
      <c r="D19" s="129" t="s">
        <v>335</v>
      </c>
      <c r="E19" s="129" t="s">
        <v>141</v>
      </c>
      <c r="F19" s="166">
        <v>13</v>
      </c>
      <c r="G19" s="167">
        <v>13</v>
      </c>
      <c r="H19" s="167">
        <v>13</v>
      </c>
      <c r="I19" s="167">
        <v>0</v>
      </c>
      <c r="J19" s="167">
        <v>18</v>
      </c>
      <c r="K19" s="133"/>
      <c r="L19" s="145">
        <f t="shared" si="1"/>
        <v>57</v>
      </c>
      <c r="M19" s="146">
        <f t="shared" si="0"/>
        <v>1</v>
      </c>
      <c r="N19" s="147" t="str">
        <f t="shared" si="2"/>
        <v>nicht bestanden</v>
      </c>
      <c r="O19" s="148"/>
      <c r="Q19" s="99"/>
    </row>
    <row r="20" spans="1:17" ht="16.5" customHeight="1" x14ac:dyDescent="0.25">
      <c r="A20" s="128" t="s">
        <v>336</v>
      </c>
      <c r="B20" s="129" t="s">
        <v>337</v>
      </c>
      <c r="C20" s="129" t="s">
        <v>122</v>
      </c>
      <c r="D20" s="129" t="s">
        <v>338</v>
      </c>
      <c r="E20" s="129" t="s">
        <v>143</v>
      </c>
      <c r="F20" s="166">
        <v>12</v>
      </c>
      <c r="G20" s="167">
        <v>12</v>
      </c>
      <c r="H20" s="167">
        <v>0</v>
      </c>
      <c r="I20" s="167">
        <v>10</v>
      </c>
      <c r="J20" s="167">
        <v>16</v>
      </c>
      <c r="K20" s="133"/>
      <c r="L20" s="145">
        <f t="shared" si="1"/>
        <v>50</v>
      </c>
      <c r="M20" s="146">
        <f t="shared" si="0"/>
        <v>1</v>
      </c>
      <c r="N20" s="147" t="str">
        <f t="shared" si="2"/>
        <v>nicht bestanden</v>
      </c>
      <c r="O20" s="148"/>
      <c r="Q20" s="99"/>
    </row>
    <row r="21" spans="1:17" ht="16.5" customHeight="1" x14ac:dyDescent="0.25">
      <c r="A21" s="128" t="s">
        <v>339</v>
      </c>
      <c r="B21" s="129" t="s">
        <v>190</v>
      </c>
      <c r="C21" s="129" t="s">
        <v>191</v>
      </c>
      <c r="D21" s="129" t="s">
        <v>340</v>
      </c>
      <c r="E21" s="129" t="s">
        <v>142</v>
      </c>
      <c r="F21" s="166">
        <v>0</v>
      </c>
      <c r="G21" s="167">
        <v>0</v>
      </c>
      <c r="H21" s="167">
        <v>14</v>
      </c>
      <c r="I21" s="167">
        <v>19</v>
      </c>
      <c r="J21" s="167">
        <v>16</v>
      </c>
      <c r="K21" s="133"/>
      <c r="L21" s="145">
        <f t="shared" si="1"/>
        <v>49</v>
      </c>
      <c r="M21" s="146">
        <f t="shared" si="0"/>
        <v>2</v>
      </c>
      <c r="N21" s="147" t="str">
        <f t="shared" si="2"/>
        <v>nicht bestanden</v>
      </c>
      <c r="O21" s="148"/>
      <c r="Q21" s="99"/>
    </row>
    <row r="22" spans="1:17" ht="16.5" customHeight="1" x14ac:dyDescent="0.25">
      <c r="A22" s="128" t="s">
        <v>341</v>
      </c>
      <c r="B22" s="129" t="s">
        <v>71</v>
      </c>
      <c r="C22" s="129" t="s">
        <v>342</v>
      </c>
      <c r="D22" s="129" t="s">
        <v>343</v>
      </c>
      <c r="E22" s="129" t="s">
        <v>142</v>
      </c>
      <c r="F22" s="166">
        <v>10</v>
      </c>
      <c r="G22" s="167">
        <v>18</v>
      </c>
      <c r="H22" s="167">
        <v>4</v>
      </c>
      <c r="I22" s="167">
        <v>0</v>
      </c>
      <c r="J22" s="167">
        <v>15</v>
      </c>
      <c r="K22" s="133"/>
      <c r="L22" s="145">
        <f t="shared" si="1"/>
        <v>47</v>
      </c>
      <c r="M22" s="146">
        <f t="shared" si="0"/>
        <v>1</v>
      </c>
      <c r="N22" s="147" t="str">
        <f t="shared" si="2"/>
        <v>nicht bestanden</v>
      </c>
      <c r="O22" s="148"/>
      <c r="Q22" s="99"/>
    </row>
    <row r="23" spans="1:17" ht="16.5" customHeight="1" x14ac:dyDescent="0.25">
      <c r="A23" s="128" t="s">
        <v>344</v>
      </c>
      <c r="B23" s="129" t="s">
        <v>345</v>
      </c>
      <c r="C23" s="129" t="s">
        <v>208</v>
      </c>
      <c r="D23" s="129" t="s">
        <v>346</v>
      </c>
      <c r="E23" s="129" t="s">
        <v>142</v>
      </c>
      <c r="F23" s="167">
        <v>0</v>
      </c>
      <c r="G23" s="167">
        <v>19</v>
      </c>
      <c r="H23" s="167">
        <v>14</v>
      </c>
      <c r="I23" s="167">
        <v>0</v>
      </c>
      <c r="J23" s="167">
        <v>13</v>
      </c>
      <c r="K23" s="133"/>
      <c r="L23" s="145">
        <f t="shared" si="1"/>
        <v>46</v>
      </c>
      <c r="M23" s="146">
        <f t="shared" si="0"/>
        <v>2</v>
      </c>
      <c r="N23" s="147" t="str">
        <f t="shared" si="2"/>
        <v>nicht bestanden</v>
      </c>
      <c r="O23" s="148"/>
      <c r="Q23" s="99"/>
    </row>
    <row r="24" spans="1:17" ht="16.5" customHeight="1" x14ac:dyDescent="0.25">
      <c r="A24" s="128" t="s">
        <v>347</v>
      </c>
      <c r="B24" s="129" t="s">
        <v>348</v>
      </c>
      <c r="C24" s="129" t="s">
        <v>262</v>
      </c>
      <c r="D24" s="129" t="s">
        <v>349</v>
      </c>
      <c r="E24" s="129" t="s">
        <v>140</v>
      </c>
      <c r="F24" s="166">
        <v>0</v>
      </c>
      <c r="G24" s="167">
        <v>10</v>
      </c>
      <c r="H24" s="167">
        <v>11</v>
      </c>
      <c r="I24" s="167">
        <v>0</v>
      </c>
      <c r="J24" s="167">
        <v>16</v>
      </c>
      <c r="K24" s="133"/>
      <c r="L24" s="145">
        <f t="shared" si="1"/>
        <v>37</v>
      </c>
      <c r="M24" s="146">
        <f t="shared" si="0"/>
        <v>2</v>
      </c>
      <c r="N24" s="147" t="str">
        <f t="shared" si="2"/>
        <v>nicht bestanden</v>
      </c>
      <c r="O24" s="148"/>
      <c r="Q24" s="99"/>
    </row>
    <row r="25" spans="1:17" ht="16.5" customHeight="1" x14ac:dyDescent="0.25">
      <c r="A25" s="128" t="s">
        <v>350</v>
      </c>
      <c r="B25" s="129" t="s">
        <v>211</v>
      </c>
      <c r="C25" s="129" t="s">
        <v>351</v>
      </c>
      <c r="D25" s="129" t="s">
        <v>352</v>
      </c>
      <c r="E25" s="129" t="s">
        <v>143</v>
      </c>
      <c r="F25" s="166">
        <v>13</v>
      </c>
      <c r="G25" s="167">
        <v>0</v>
      </c>
      <c r="H25" s="167">
        <v>4</v>
      </c>
      <c r="I25" s="167">
        <v>0</v>
      </c>
      <c r="J25" s="167">
        <v>15</v>
      </c>
      <c r="K25" s="133"/>
      <c r="L25" s="145">
        <f t="shared" si="1"/>
        <v>32</v>
      </c>
      <c r="M25" s="146">
        <f t="shared" si="0"/>
        <v>2</v>
      </c>
      <c r="N25" s="147" t="str">
        <f>IF(ISNUMBER(G25),IF(M25&gt;0,"nicht bestanden",IF(L25&lt;51,"nicht bestanden",IF(L25&lt;65,"bestanden",IF(L25&lt;81,"gut",IF(L25&lt;91,"sehr gut","vorzüglich"))))),"")</f>
        <v>nicht bestanden</v>
      </c>
      <c r="O25" s="148"/>
      <c r="Q25" s="99"/>
    </row>
    <row r="26" spans="1:17" ht="16.5" customHeight="1" x14ac:dyDescent="0.25">
      <c r="A26" s="128" t="s">
        <v>353</v>
      </c>
      <c r="B26" s="129" t="s">
        <v>354</v>
      </c>
      <c r="C26" s="129" t="s">
        <v>355</v>
      </c>
      <c r="D26" s="129" t="s">
        <v>356</v>
      </c>
      <c r="E26" s="129" t="s">
        <v>289</v>
      </c>
      <c r="F26" s="166">
        <v>0</v>
      </c>
      <c r="G26" s="167">
        <v>7</v>
      </c>
      <c r="H26" s="167">
        <v>12</v>
      </c>
      <c r="I26" s="167">
        <v>0</v>
      </c>
      <c r="J26" s="167">
        <v>0</v>
      </c>
      <c r="K26" s="133"/>
      <c r="L26" s="145">
        <f t="shared" si="1"/>
        <v>19</v>
      </c>
      <c r="M26" s="146">
        <f t="shared" si="0"/>
        <v>3</v>
      </c>
      <c r="N26" s="147" t="str">
        <f t="shared" si="2"/>
        <v>nicht bestanden</v>
      </c>
      <c r="O26" s="148"/>
      <c r="Q26" s="99"/>
    </row>
    <row r="27" spans="1:17" ht="16.5" customHeight="1" x14ac:dyDescent="0.25">
      <c r="A27" s="128" t="s">
        <v>357</v>
      </c>
      <c r="B27" s="129" t="s">
        <v>358</v>
      </c>
      <c r="C27" s="129" t="s">
        <v>359</v>
      </c>
      <c r="D27" s="129" t="s">
        <v>360</v>
      </c>
      <c r="E27" s="129" t="s">
        <v>143</v>
      </c>
      <c r="F27" s="166">
        <v>16</v>
      </c>
      <c r="G27" s="167">
        <v>0</v>
      </c>
      <c r="H27" s="167">
        <v>0</v>
      </c>
      <c r="I27" s="167"/>
      <c r="J27" s="167"/>
      <c r="K27" s="133"/>
      <c r="L27" s="145">
        <f t="shared" si="1"/>
        <v>16</v>
      </c>
      <c r="M27" s="146">
        <f t="shared" si="0"/>
        <v>2</v>
      </c>
      <c r="N27" s="83" t="s">
        <v>290</v>
      </c>
      <c r="O27" s="148"/>
      <c r="Q27" s="99"/>
    </row>
    <row r="28" spans="1:17" ht="16.5" customHeight="1" x14ac:dyDescent="0.25">
      <c r="A28" s="130" t="s">
        <v>361</v>
      </c>
      <c r="B28" s="131" t="s">
        <v>362</v>
      </c>
      <c r="C28" s="131" t="s">
        <v>36</v>
      </c>
      <c r="D28" s="131" t="s">
        <v>363</v>
      </c>
      <c r="E28" s="131" t="s">
        <v>138</v>
      </c>
      <c r="F28" s="116"/>
      <c r="G28" s="117"/>
      <c r="H28" s="117"/>
      <c r="I28" s="117"/>
      <c r="J28" s="117"/>
      <c r="K28" s="133"/>
      <c r="L28" s="149">
        <f t="shared" si="1"/>
        <v>0</v>
      </c>
      <c r="M28" s="150">
        <f t="shared" si="0"/>
        <v>0</v>
      </c>
      <c r="N28" s="151" t="s">
        <v>146</v>
      </c>
      <c r="O28" s="152"/>
      <c r="Q28" s="99"/>
    </row>
    <row r="29" spans="1:17" ht="16.5" customHeight="1" x14ac:dyDescent="0.25">
      <c r="A29" s="130" t="s">
        <v>364</v>
      </c>
      <c r="B29" s="131" t="s">
        <v>365</v>
      </c>
      <c r="C29" s="131" t="s">
        <v>366</v>
      </c>
      <c r="D29" s="131" t="s">
        <v>367</v>
      </c>
      <c r="E29" s="131" t="s">
        <v>139</v>
      </c>
      <c r="F29" s="116"/>
      <c r="G29" s="116"/>
      <c r="H29" s="116"/>
      <c r="I29" s="116"/>
      <c r="J29" s="116"/>
      <c r="K29" s="133"/>
      <c r="L29" s="149">
        <f t="shared" si="1"/>
        <v>0</v>
      </c>
      <c r="M29" s="150">
        <f t="shared" si="0"/>
        <v>0</v>
      </c>
      <c r="N29" s="151" t="s">
        <v>146</v>
      </c>
      <c r="O29" s="152"/>
      <c r="Q29" s="99"/>
    </row>
    <row r="30" spans="1:17" ht="16.5" customHeight="1" x14ac:dyDescent="0.25">
      <c r="A30" s="91"/>
      <c r="B30" s="92"/>
      <c r="C30" s="92"/>
      <c r="D30" s="92"/>
      <c r="E30" s="92"/>
      <c r="F30" s="96"/>
      <c r="G30" s="93"/>
      <c r="H30" s="93"/>
      <c r="I30" s="93"/>
      <c r="J30" s="93"/>
      <c r="K30" s="94"/>
      <c r="L30" s="95"/>
      <c r="M30" s="95"/>
    </row>
    <row r="31" spans="1:17" ht="16.5" customHeight="1" x14ac:dyDescent="0.25">
      <c r="A31" s="4" t="s">
        <v>369</v>
      </c>
      <c r="B31" s="4"/>
      <c r="C31" s="4"/>
      <c r="D31" s="4"/>
      <c r="E31" s="73">
        <f>10/21</f>
        <v>0.47619047619047616</v>
      </c>
      <c r="F31" s="73"/>
      <c r="G31" s="73"/>
      <c r="H31" s="73"/>
      <c r="I31" s="73"/>
      <c r="J31" s="73"/>
      <c r="K31" s="73"/>
      <c r="L31" s="73"/>
      <c r="M31" s="73"/>
      <c r="N31" s="73"/>
      <c r="O31" s="73"/>
    </row>
  </sheetData>
  <mergeCells count="24">
    <mergeCell ref="A31:D31"/>
    <mergeCell ref="E31:O31"/>
    <mergeCell ref="N4:N6"/>
    <mergeCell ref="O4:O6"/>
    <mergeCell ref="F5:F6"/>
    <mergeCell ref="G5:G6"/>
    <mergeCell ref="H5:H6"/>
    <mergeCell ref="I5:I6"/>
    <mergeCell ref="J5:J6"/>
    <mergeCell ref="K5:K6"/>
    <mergeCell ref="A4:A6"/>
    <mergeCell ref="B4:B6"/>
    <mergeCell ref="C4:C6"/>
    <mergeCell ref="D4:D6"/>
    <mergeCell ref="E4:E6"/>
    <mergeCell ref="M4:M6"/>
    <mergeCell ref="A1:D2"/>
    <mergeCell ref="F1:H1"/>
    <mergeCell ref="I1:K2"/>
    <mergeCell ref="L1:L2"/>
    <mergeCell ref="F2:H2"/>
    <mergeCell ref="A3:C3"/>
    <mergeCell ref="E3:J3"/>
    <mergeCell ref="L3:O3"/>
  </mergeCells>
  <pageMargins left="0.31496062992125984" right="0.31496062992125984" top="0.55118110236220474" bottom="0.35433070866141736" header="0.31496062992125984" footer="0.31496062992125984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Anfänger</vt:lpstr>
      <vt:lpstr>Fortgeschrittene</vt:lpstr>
      <vt:lpstr>Open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Malte Benien</dc:creator>
  <dc:description/>
  <cp:lastModifiedBy>Wolfgang Köhler</cp:lastModifiedBy>
  <cp:lastPrinted>2025-10-07T09:34:44Z</cp:lastPrinted>
  <dcterms:created xsi:type="dcterms:W3CDTF">2025-09-15T08:55:03Z</dcterms:created>
  <dcterms:modified xsi:type="dcterms:W3CDTF">2025-10-07T09:38:04Z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2025-09-14T00:00:00Z</vt:filetime>
  </property>
  <property fmtid="{D5CDD505-2E9C-101B-9397-08002B2CF9AE}" pid="3" name="Creator">
    <vt:lpwstr>Acrobat PDFMaker 25 für Excel</vt:lpwstr>
  </property>
  <property fmtid="{D5CDD505-2E9C-101B-9397-08002B2CF9AE}" pid="4" name="LastSaved">
    <vt:filetime>2025-09-15T00:00:00Z</vt:filetime>
  </property>
  <property fmtid="{D5CDD505-2E9C-101B-9397-08002B2CF9AE}" pid="5" name="Producer">
    <vt:lpwstr>Adobe PDF Library 25.1.213</vt:lpwstr>
  </property>
</Properties>
</file>